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8" windowWidth="15120" windowHeight="7956" tabRatio="952" activeTab="6"/>
  </bookViews>
  <sheets>
    <sheet name="16.1-Охват питанием" sheetId="9" r:id="rId1"/>
    <sheet name="16.2-Пищеблок" sheetId="10" r:id="rId2"/>
    <sheet name="16.3.-Повара" sheetId="11" r:id="rId3"/>
    <sheet name="16.4.-Организаторы питания" sheetId="12" r:id="rId4"/>
    <sheet name="16.5.-Фин-е 1" sheetId="15" r:id="rId5"/>
    <sheet name="16.6-Фин-е 2" sheetId="19" r:id="rId6"/>
    <sheet name="17.-Мед.обеспечение" sheetId="3" r:id="rId7"/>
  </sheets>
  <definedNames>
    <definedName name="_xlnm.Print_Area" localSheetId="0">'16.1-Охват питанием'!$A$1:$M$16</definedName>
    <definedName name="_xlnm.Print_Area" localSheetId="1">'16.2-Пищеблок'!$A$1:$H$24</definedName>
    <definedName name="_xlnm.Print_Area" localSheetId="2">'16.3.-Повара'!$A$1:$K$14</definedName>
    <definedName name="_xlnm.Print_Area" localSheetId="3">'16.4.-Организаторы питания'!$A$1:$G$9</definedName>
    <definedName name="_xlnm.Print_Area" localSheetId="5">'16.6-Фин-е 2'!$A$1:$G$15</definedName>
    <definedName name="_xlnm.Print_Area" localSheetId="6">'17.-Мед.обеспечение'!$A$1:$H$54</definedName>
  </definedNames>
  <calcPr calcId="145621"/>
</workbook>
</file>

<file path=xl/calcChain.xml><?xml version="1.0" encoding="utf-8"?>
<calcChain xmlns="http://schemas.openxmlformats.org/spreadsheetml/2006/main">
  <c r="J8" i="11" l="1"/>
  <c r="J5" i="11"/>
  <c r="J4" i="11"/>
  <c r="H8" i="11"/>
  <c r="H5" i="11"/>
  <c r="H4" i="11"/>
  <c r="F27" i="3" l="1"/>
  <c r="D27" i="3"/>
  <c r="G15" i="9" l="1"/>
  <c r="J15" i="9" s="1"/>
  <c r="D15" i="9"/>
  <c r="E11" i="19" l="1"/>
  <c r="E9" i="19"/>
  <c r="E10" i="19" s="1"/>
  <c r="C1" i="19"/>
  <c r="C1" i="15"/>
  <c r="E14" i="19" l="1"/>
  <c r="F6" i="19"/>
  <c r="F14" i="19"/>
  <c r="F15" i="19"/>
  <c r="F5" i="19"/>
  <c r="D32" i="3"/>
  <c r="F32" i="3"/>
  <c r="F39" i="3"/>
  <c r="D51" i="3"/>
  <c r="F51" i="3"/>
  <c r="D47" i="3"/>
  <c r="F47" i="3"/>
  <c r="F43" i="3"/>
  <c r="G22" i="3"/>
  <c r="G23" i="3"/>
  <c r="E23" i="3"/>
  <c r="G21" i="3"/>
  <c r="E21" i="3"/>
  <c r="G19" i="3"/>
  <c r="E19" i="3"/>
  <c r="G15" i="3"/>
  <c r="G13" i="3"/>
  <c r="G11" i="3"/>
  <c r="E15" i="3"/>
  <c r="E13" i="3"/>
  <c r="E11" i="3"/>
  <c r="G14" i="3"/>
  <c r="B1" i="12"/>
  <c r="F3" i="12"/>
  <c r="G9" i="12" s="1"/>
  <c r="K14" i="11"/>
  <c r="I14" i="11"/>
  <c r="G14" i="11"/>
  <c r="I6" i="11"/>
  <c r="K6" i="11"/>
  <c r="F8" i="11"/>
  <c r="G10" i="11" s="1"/>
  <c r="F5" i="11"/>
  <c r="G7" i="11" s="1"/>
  <c r="I9" i="11"/>
  <c r="K10" i="11"/>
  <c r="A2" i="11"/>
  <c r="H24" i="10"/>
  <c r="F24" i="10"/>
  <c r="D24" i="10"/>
  <c r="H22" i="10"/>
  <c r="F22" i="10"/>
  <c r="D22" i="10"/>
  <c r="H20" i="10"/>
  <c r="H18" i="10"/>
  <c r="F20" i="10"/>
  <c r="F18" i="10"/>
  <c r="D20" i="10"/>
  <c r="D18" i="10"/>
  <c r="C8" i="10"/>
  <c r="D21" i="10" s="1"/>
  <c r="A2" i="9"/>
  <c r="G4" i="10"/>
  <c r="H5" i="10" s="1"/>
  <c r="E4" i="10"/>
  <c r="F5" i="10" s="1"/>
  <c r="C4" i="10"/>
  <c r="D15" i="10" s="1"/>
  <c r="G8" i="10"/>
  <c r="H19" i="10" s="1"/>
  <c r="E8" i="10"/>
  <c r="F21" i="10" s="1"/>
  <c r="K14" i="9"/>
  <c r="K13" i="9"/>
  <c r="I7" i="11" l="1"/>
  <c r="I5" i="11"/>
  <c r="K5" i="11"/>
  <c r="I10" i="11"/>
  <c r="K7" i="11"/>
  <c r="K9" i="11"/>
  <c r="H12" i="10"/>
  <c r="F23" i="10"/>
  <c r="H23" i="10"/>
  <c r="C24" i="10"/>
  <c r="E24" i="10"/>
  <c r="H11" i="10"/>
  <c r="D23" i="10"/>
  <c r="G24" i="10"/>
  <c r="F42" i="3"/>
  <c r="G17" i="3"/>
  <c r="G18" i="3"/>
  <c r="G20" i="3"/>
  <c r="G12" i="3"/>
  <c r="G9" i="3"/>
  <c r="G10" i="3"/>
  <c r="G6" i="12"/>
  <c r="G7" i="12"/>
  <c r="G4" i="12"/>
  <c r="G8" i="12"/>
  <c r="G5" i="12"/>
  <c r="G9" i="11"/>
  <c r="G6" i="11"/>
  <c r="F4" i="11"/>
  <c r="H15" i="10"/>
  <c r="H21" i="10"/>
  <c r="F11" i="10"/>
  <c r="F12" i="10"/>
  <c r="H14" i="10"/>
  <c r="F17" i="10"/>
  <c r="H17" i="10"/>
  <c r="D19" i="10"/>
  <c r="F9" i="10"/>
  <c r="H9" i="10"/>
  <c r="D14" i="10"/>
  <c r="F15" i="10"/>
  <c r="D17" i="10"/>
  <c r="F10" i="10"/>
  <c r="H10" i="10"/>
  <c r="F14" i="10"/>
  <c r="F19" i="10"/>
  <c r="D5" i="10"/>
  <c r="D6" i="10"/>
  <c r="F7" i="10"/>
  <c r="F6" i="10"/>
  <c r="H7" i="10"/>
  <c r="H6" i="10"/>
  <c r="D7" i="10"/>
  <c r="G8" i="11" l="1"/>
  <c r="G11" i="11"/>
  <c r="G12" i="11"/>
  <c r="I11" i="11"/>
  <c r="I12" i="11"/>
  <c r="K11" i="11"/>
  <c r="K12" i="11"/>
  <c r="K8" i="11"/>
  <c r="I8" i="11"/>
  <c r="G5" i="11"/>
  <c r="E22" i="3" l="1"/>
  <c r="E18" i="3"/>
  <c r="E20" i="3"/>
  <c r="K4" i="9" l="1"/>
  <c r="H6" i="15" l="1"/>
  <c r="H7" i="15"/>
  <c r="H8" i="15"/>
  <c r="H9" i="15"/>
  <c r="H10" i="15"/>
  <c r="H11" i="15"/>
  <c r="H12" i="15"/>
  <c r="E5" i="15"/>
  <c r="E4" i="15" s="1"/>
  <c r="F5" i="15"/>
  <c r="F4" i="15" s="1"/>
  <c r="G5" i="15"/>
  <c r="G4" i="15" s="1"/>
  <c r="D5" i="15"/>
  <c r="H4" i="15" l="1"/>
  <c r="H5" i="15"/>
  <c r="D29" i="3"/>
  <c r="E17" i="3"/>
  <c r="E14" i="3" l="1"/>
  <c r="E10" i="3"/>
  <c r="E12" i="3"/>
  <c r="E9" i="3"/>
  <c r="D10" i="10"/>
  <c r="D9" i="10"/>
  <c r="D11" i="10"/>
  <c r="D12" i="10"/>
  <c r="D43" i="3"/>
  <c r="L15" i="9"/>
  <c r="K15" i="9"/>
  <c r="L14" i="9"/>
  <c r="L13" i="9"/>
  <c r="L10" i="9"/>
  <c r="K10" i="9"/>
  <c r="I9" i="9"/>
  <c r="I11" i="9" s="1"/>
  <c r="H12" i="9" s="1"/>
  <c r="H9" i="9"/>
  <c r="H11" i="9" s="1"/>
  <c r="F9" i="9"/>
  <c r="F11" i="9" s="1"/>
  <c r="E12" i="9" s="1"/>
  <c r="E9" i="9"/>
  <c r="E11" i="9" s="1"/>
  <c r="C9" i="9"/>
  <c r="C11" i="9" s="1"/>
  <c r="B12" i="9" s="1"/>
  <c r="B9" i="9"/>
  <c r="B11" i="9" s="1"/>
  <c r="L8" i="9"/>
  <c r="K8" i="9"/>
  <c r="L7" i="9"/>
  <c r="K7" i="9"/>
  <c r="D39" i="3"/>
  <c r="I8" i="15" l="1"/>
  <c r="I11" i="15"/>
  <c r="I10" i="15"/>
  <c r="I9" i="15"/>
  <c r="I7" i="15"/>
  <c r="I12" i="15"/>
  <c r="I6" i="15"/>
  <c r="G15" i="19"/>
  <c r="G14" i="19"/>
  <c r="E15" i="19"/>
  <c r="I5" i="15"/>
  <c r="I4" i="15"/>
  <c r="D42" i="3"/>
  <c r="G10" i="9"/>
  <c r="G9" i="9"/>
  <c r="G11" i="9"/>
  <c r="D9" i="9"/>
  <c r="D11" i="9"/>
  <c r="D10" i="9"/>
  <c r="J11" i="9"/>
  <c r="J10" i="9"/>
  <c r="J9" i="9"/>
  <c r="K9" i="9"/>
  <c r="K11" i="9" s="1"/>
  <c r="L9" i="9"/>
  <c r="L11" i="9" l="1"/>
  <c r="K12" i="9" s="1"/>
  <c r="M15" i="9"/>
  <c r="M10" i="9"/>
  <c r="M13" i="9"/>
  <c r="M14" i="9"/>
  <c r="M9" i="9"/>
  <c r="M11" i="9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sz val="8"/>
            <color indexed="81"/>
            <rFont val="Tahoma"/>
            <family val="2"/>
            <charset val="204"/>
          </rPr>
          <t xml:space="preserve">Кол-во нуждающихся в питании не должно превышать кол-во учащихся всего.
Кол-во нуждающихся в питании должно составлять приблизительно не менее 98% от кол-ва учащихся всего.
К категории "не нуждающиеся в питании в школе" могут быть причислены, только дети не имеющие возможность питаться в школе по медицинским показателям.
</t>
        </r>
      </text>
    </comment>
    <comment ref="A7" authorId="0">
      <text>
        <r>
          <rPr>
            <sz val="8"/>
            <color indexed="81"/>
            <rFont val="Tahoma"/>
            <family val="2"/>
            <charset val="204"/>
          </rPr>
          <t xml:space="preserve">Значение показателя равно общему количеству обучающихся в школах субъекта Российской Федерации, которые в соответствии с СанПиН 2.4.5.2409-08 нуждаются  только в горячем завтраке, т.к. обучаются в первую смену и пребывают в школах  более 3,5 часов, но менее 7 часов, а также дети, находящиеся в утренние часы в школе (независимо от длительности их пребывания вне дома), и:
– страдающие заболеваниями, при которых показаны диеты;
– относящиеся к категории детей, находящихся в трудной жизненной ситуации;
– относящиеся к категории детей из семей, нуждающихся в социальной помощи (многодетные, малоимущие и т.д.);
– относящиеся к иным категориям детей по решению региональных и муниципальных органов власти.
</t>
        </r>
      </text>
    </commen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Значение показателя равно общему количеству обучающихся в школах субъекта Российской Федерации, которые в соответствии с СанПиН 2.4.5.2409-08  нуждаются только  в горячем обеде, т.к.:
– обучаются во вторую смену и находятся вне дома 3,5 часа и более, а также дети, находящиеся в  обеденное время в школе (независимо от длительности их пребывания вне дома), и:
– страдающие заболеваниями, при которых показаны диеты;
– относящиеся к категории детей, находящихся в трудной жизненной ситуации;
– относящиеся к категории детей из семей, нуждающихся в социальной помощи (многодетные, малоимущие и т.д.);
– относящиеся к иным категориям детей по решению региональных и муниципальных органов власти.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Значение показателя равно общему количеству обучающихся в школах субъекта Российской Федерации, которые в соответствии с СанПиН 2.4.5.2409-08 нуждаются в горячем завтраке (ужине) и обеде:
– обучаются в первую смену и находятся вне дома 7 часов и более, а также дети, находящиеся в утреннее и обеденное время в школе (независимо от длительности их пребывания вне дома);
– обучаются во вторую смену и находятся вне дома более 7 часов, а также дети, находящиеся в вечернее время в школе (независимо от длительности их пребывания вне дома);
– страдающие заболеваниями, при которых показаны диеты;
– относящиеся к категории детей, находящихся в трудной жизненной ситуации;
– относящиеся к категории детей из семей, нуждающихся в социальной помощи (многодетные, малоимущие и т.д.);
– относящиеся к иным категориям детей по решению региональных и муниципальных органов власти.
В данной строке показатели «горячий завтрак + обед» и «обед + горячий ужин» суммируются.
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204"/>
          </rPr>
          <t>Значение показателя равно общему количеству обучающихся в школах субъекта Российской Федерации, нуждающиеся в диетическом питании по медицинским показаниям.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Значение показателя равно общему количеству обучающихся в школах субъекта Российской Федерации, которые в соответствии с СанПиН 2.4.5.2409-08, нуждаются в полднике, т.к.:
– обучаются в первую смену и находятся вне дома более 7 часов;
– обучаются во вторую смену и находятся вне дома более 3,5 часов; а также дети, находящиеся во время полдника в школе (независимо от длительности их пребывания вне дома) и:
–  страдающие заболеваниями, при которых показаны диеты;
– относящиеся к категории детей, находящихся в трудной жизненной ситуации;
– относящиеся к категории детей из семей, нуждающихся в социальной помощи (многодетные, малоимущие и т.д.);
– относящиеся к иным категориям детей по решению региональных и муниципальных органов власти.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Значение показателя равно общему количеству обучающихся в школах субъекта Российской Федерации, которые нуждаются в дополнительном питании по медицинским показаниям, а также в соответствии с решением региональных и муниципальных органов власти.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3" authorId="0">
      <text>
        <r>
          <rPr>
            <sz val="8"/>
            <color indexed="81"/>
            <rFont val="Tahoma"/>
            <family val="2"/>
            <charset val="204"/>
          </rPr>
          <t xml:space="preserve">
Значение показателя равно количеству средств из регионального бюджета, </t>
        </r>
        <r>
          <rPr>
            <u/>
            <sz val="8"/>
            <color indexed="81"/>
            <rFont val="Tahoma"/>
            <family val="2"/>
            <charset val="204"/>
          </rPr>
          <t xml:space="preserve">в рублях.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sz val="8"/>
            <color indexed="81"/>
            <rFont val="Tahoma"/>
            <family val="2"/>
            <charset val="204"/>
          </rPr>
          <t xml:space="preserve">Значение показателя равно количеству средств из бнебюджетных источников, </t>
        </r>
        <r>
          <rPr>
            <u/>
            <sz val="8"/>
            <color indexed="81"/>
            <rFont val="Tahoma"/>
            <family val="2"/>
            <charset val="204"/>
          </rPr>
          <t xml:space="preserve">в рублях. </t>
        </r>
      </text>
    </comment>
    <comment ref="G3" authorId="0">
      <text>
        <r>
          <rPr>
            <sz val="8"/>
            <color indexed="81"/>
            <rFont val="Tahoma"/>
            <family val="2"/>
            <charset val="204"/>
          </rPr>
          <t xml:space="preserve">
Значение показателя равно количеству средств из всех муниципальных бюджетов субъекта Российской Федерации, </t>
        </r>
        <r>
          <rPr>
            <u/>
            <sz val="8"/>
            <color indexed="81"/>
            <rFont val="Tahoma"/>
            <family val="2"/>
            <charset val="204"/>
          </rPr>
          <t xml:space="preserve">в рублях.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Показатель, расчет которого производится автоматической системой мониторинга путем сложения указанных средств всех бюджетов, </t>
        </r>
        <r>
          <rPr>
            <u/>
            <sz val="8"/>
            <color indexed="81"/>
            <rFont val="Tahoma"/>
            <family val="2"/>
            <charset val="204"/>
          </rPr>
          <t xml:space="preserve">в рублях. </t>
        </r>
      </text>
    </comment>
    <comment ref="I3" authorId="0">
      <text>
        <r>
          <rPr>
            <sz val="8"/>
            <color indexed="81"/>
            <rFont val="Tahoma"/>
            <family val="2"/>
            <charset val="204"/>
          </rPr>
          <t xml:space="preserve">
Показатель, расчет которого производится автоматической системой мониторинга.
Расчет производится исходя из суммарного количества средств всех бюджетов на совершенствование организации питания на 1 обучающегося.
*Общее количество обучающихся субъекта Российской Федерации импортируется из формы "охват питанием".</t>
        </r>
      </text>
    </comment>
  </commentList>
</comments>
</file>

<file path=xl/sharedStrings.xml><?xml version="1.0" encoding="utf-8"?>
<sst xmlns="http://schemas.openxmlformats.org/spreadsheetml/2006/main" count="249" uniqueCount="146">
  <si>
    <t>№ п.п.</t>
  </si>
  <si>
    <t>Наименование показателя</t>
  </si>
  <si>
    <t xml:space="preserve">Примечание </t>
  </si>
  <si>
    <t>Единица измерения</t>
  </si>
  <si>
    <t xml:space="preserve">Всего образовательных учреждений, в том числе  </t>
  </si>
  <si>
    <t>общеобразовательные учреждения</t>
  </si>
  <si>
    <t>дошкольные образовательные учреждения</t>
  </si>
  <si>
    <t xml:space="preserve">учреждения для детей дошкольного и младшего школьного возраста </t>
  </si>
  <si>
    <t>в общеобразовательных учреждениях</t>
  </si>
  <si>
    <t>1.</t>
  </si>
  <si>
    <t>2.</t>
  </si>
  <si>
    <t>3.</t>
  </si>
  <si>
    <t>4.</t>
  </si>
  <si>
    <t>5.</t>
  </si>
  <si>
    <t>Информация об условиях сохранения  и укрепления здоровья обучающихся (воспитанников)</t>
  </si>
  <si>
    <t xml:space="preserve">в дошкольных  образовательных учреждениях, из них </t>
  </si>
  <si>
    <t>лицензировано</t>
  </si>
  <si>
    <t>на приобретение оборудования для оснащения медицинских кабинетов</t>
  </si>
  <si>
    <t>на приобретение медикаментов для оснащения медицинских кабинетов</t>
  </si>
  <si>
    <t>на приобретение оборудования для оснащения медицинских кабинетов, из них</t>
  </si>
  <si>
    <t>средства  бюджета Иркутской области</t>
  </si>
  <si>
    <t>средства бюджета муниципального образования</t>
  </si>
  <si>
    <t>в учреждениях для детей дошкольного и младшего школьного возраста, из них</t>
  </si>
  <si>
    <t xml:space="preserve">в общеобразовательных учреждениях,из них </t>
  </si>
  <si>
    <t>на приобретение медикаментов для оснащения медицинских кабинетов, из них</t>
  </si>
  <si>
    <t>медицинских сестер</t>
  </si>
  <si>
    <t>врачей</t>
  </si>
  <si>
    <t>кол.</t>
  </si>
  <si>
    <t>чел.</t>
  </si>
  <si>
    <t>руб.</t>
  </si>
  <si>
    <t>%</t>
  </si>
  <si>
    <t>Показатель</t>
  </si>
  <si>
    <t>1-4 классы</t>
  </si>
  <si>
    <t>5-9 классы</t>
  </si>
  <si>
    <t>10-11 классы</t>
  </si>
  <si>
    <t>ИТОГО</t>
  </si>
  <si>
    <t>Всего количество учащихся</t>
  </si>
  <si>
    <t>Наименование приемов пищи</t>
  </si>
  <si>
    <t>нуждающиеся в питании, чел.</t>
  </si>
  <si>
    <t>получающие питание, чел.</t>
  </si>
  <si>
    <t>охват горячим питанием, % от кол-ва нуждающихся</t>
  </si>
  <si>
    <t>Горячее питание</t>
  </si>
  <si>
    <t>Только горячий завтрак</t>
  </si>
  <si>
    <t>Только горячий обед</t>
  </si>
  <si>
    <t>Итого одноразовое питание</t>
  </si>
  <si>
    <t>Двухразовое питание               (Горячий завтрак+обед и Горячий обед+ужин)</t>
  </si>
  <si>
    <t>Итого получающих горячее питание</t>
  </si>
  <si>
    <t>Общий охват горячим питанием, % от кол-ва учащихся</t>
  </si>
  <si>
    <t>диетическое питание</t>
  </si>
  <si>
    <t>Полдник</t>
  </si>
  <si>
    <t>Дополнительное питание (молоко, сок и др.)</t>
  </si>
  <si>
    <t>Кол-во</t>
  </si>
  <si>
    <t xml:space="preserve">Количество пищеблоков, в том числе </t>
  </si>
  <si>
    <t>полного цикла (сырьевые)</t>
  </si>
  <si>
    <t>школьно-базовые столовые (обслуживают несколько школ)</t>
  </si>
  <si>
    <t>доготовочные (работающие на полуфабрикатах)</t>
  </si>
  <si>
    <t>буфеты-раздаточные</t>
  </si>
  <si>
    <t>Помещение для приема пищи (для малокомплектных школ)</t>
  </si>
  <si>
    <t>проведен косметический ремонт в текущем году</t>
  </si>
  <si>
    <t>пищеблоки нуждаются в капитальном ремонте на начало года</t>
  </si>
  <si>
    <t>проведен капитальный ремонт в текущем году</t>
  </si>
  <si>
    <t>пищеблоки нуждаются в реконструкции на начало года</t>
  </si>
  <si>
    <t>проведена реконструкция в текущем году</t>
  </si>
  <si>
    <t>Количество школ, в которых отсутствует система электронных безналичных расчетов</t>
  </si>
  <si>
    <t xml:space="preserve"> - заполняемые ячейки</t>
  </si>
  <si>
    <t>Количество поваров, в том числе:</t>
  </si>
  <si>
    <t>количество поваров, состоящих в штате школ</t>
  </si>
  <si>
    <t>из них лицензировано:</t>
  </si>
  <si>
    <t xml:space="preserve">в учреждениях для детей дошкольного и младшего школьного возраста, в том числе: </t>
  </si>
  <si>
    <t>Всего количество школ в МО</t>
  </si>
  <si>
    <t xml:space="preserve">Количество школ, которые  не имеют пищеблоков, но располагают помещением для приема пищи </t>
  </si>
  <si>
    <t>Количество школ, которые  имеют пищеблоки</t>
  </si>
  <si>
    <t xml:space="preserve">Количество комбинатов школьного питания </t>
  </si>
  <si>
    <t>Количество педагогов в школах МО, из них:</t>
  </si>
  <si>
    <t>% от общего кол-ва школ</t>
  </si>
  <si>
    <t>Количество школ всего*, из них:</t>
  </si>
  <si>
    <t>Количество школ, в которых организацию питания осуществляют профильные коммерческие организации</t>
  </si>
  <si>
    <t>Количество школ, в которых организацию питания осуществляет государственное унитарное предприятие в сфере общественного питания</t>
  </si>
  <si>
    <t>Количество школ, в которых организацию питания осуществляет муниципальное унитарное предприятие в сфере общественного питания</t>
  </si>
  <si>
    <t>Количество школ, в которых организацию питания осуществляют  государственное автономное учреждение в сфере общественного питания</t>
  </si>
  <si>
    <t>Количество школ, в которых организацию питания осуществляют муниципальное автономное учреждение в сфере общественного питания</t>
  </si>
  <si>
    <t>Финансирование (БЕЗ СРЕДСТВ НА ОРГАНИЗАЦИЮ ПИТАНИЯ)</t>
  </si>
  <si>
    <t>Количество средств регионального бюджета, руб.</t>
  </si>
  <si>
    <t>Количество средств внебюджетных источников, руб.</t>
  </si>
  <si>
    <t>Количество средств муниципальных бюджетов, руб.</t>
  </si>
  <si>
    <t>Сумма средств всех бюджетов, руб.</t>
  </si>
  <si>
    <t>На 1 обучающегося в год, руб.</t>
  </si>
  <si>
    <t>на проведение ремонтно-строительных работ в пищеблоках школьных столовых</t>
  </si>
  <si>
    <t>на закупку технологического оборудования</t>
  </si>
  <si>
    <t>на закупку специализированного автотранспорта</t>
  </si>
  <si>
    <t>на закупку столовой посуды и инвентаря</t>
  </si>
  <si>
    <t>на закупку мебели для обеденных залов</t>
  </si>
  <si>
    <t>на закупку автотранспорта для доставки продуктов в школьные пищеблоки</t>
  </si>
  <si>
    <t>иные затраты (в свободном поле расшифровать какие затраты)</t>
  </si>
  <si>
    <t>Количество средств федерального бюджета, руб.</t>
  </si>
  <si>
    <t>Всего количество учащихся (чел.)</t>
  </si>
  <si>
    <t>Ед.изм.</t>
  </si>
  <si>
    <t>Всего</t>
  </si>
  <si>
    <t>из регионального бюджета</t>
  </si>
  <si>
    <t>из местных бюджетов</t>
  </si>
  <si>
    <t>Количество обучающихся, получающие дотации (субсидии, субвенции), а также, имеющие льготы по оплате питания (социальная поддержка), чел.</t>
  </si>
  <si>
    <t xml:space="preserve">Расчетное число учебных дней в календарном году, дней </t>
  </si>
  <si>
    <t>Всего денежных средств выделяется на питание обучающихся, в том числе, руб.:</t>
  </si>
  <si>
    <t>Средняя сумма  средств, выделяемая на питание 1 обучающегося льготной категории в день (из расчета установленного количества учебных дней в календарном году), руб.</t>
  </si>
  <si>
    <t>Средняя сумма  средств, выделяемая на питание 1 обучающегося в год, руб.</t>
  </si>
  <si>
    <t>Средняя сумма  средств, выделяемая на питание 1 обучающегося в день (из расчета установленного количества учебных дней в календарном году), руб.</t>
  </si>
  <si>
    <t>обед</t>
  </si>
  <si>
    <t>завтрак</t>
  </si>
  <si>
    <t>фельдшеров</t>
  </si>
  <si>
    <t xml:space="preserve">Состояние школьных пищеблоков  </t>
  </si>
  <si>
    <t>Количество буфетов, в которых не предполагается организация горячего питания от общего количества пищеблоков</t>
  </si>
  <si>
    <t>Количество школ в которые закупалось и устанавливалось технологическое оборудование</t>
  </si>
  <si>
    <t>Техническое состояние помещений школьных пищеблоков:</t>
  </si>
  <si>
    <t>пищеблоки нуждаются в косметическом ремонте</t>
  </si>
  <si>
    <t>Количество школ в которых установлена система электронных безналичных расчетов</t>
  </si>
  <si>
    <t xml:space="preserve">Повышение квалификации, подготовка и переподготовка кадров в сфере школьного питания
</t>
  </si>
  <si>
    <t>Общее количество работников пищеблоков в школах, из них:</t>
  </si>
  <si>
    <t>Количество кухонных работников и иного персонала пищеблока, в том числе:</t>
  </si>
  <si>
    <t>состоящих в штате школ</t>
  </si>
  <si>
    <t>Количество работников пищеблоков, прошедших обучение  на курсах повышения квалификации (с выдачей удостоверения государственного образца)</t>
  </si>
  <si>
    <t>Количество работников пищеблоков, прошедших обучение у поставщиков технологического оборудования</t>
  </si>
  <si>
    <t>прошли обучение  на курсах повышения квалификации по вопросам сохранения и укрепления здоровья обучающихся,  правильного питания, здорового образа жизни (с выдачей удостоверения государственного образца)</t>
  </si>
  <si>
    <t>Количество школ, в которых работники пищеблока являются штатными сотрудниками образовательной организации и школа осуществляет организацию питания самостоятельно</t>
  </si>
  <si>
    <t xml:space="preserve">Организаторы питания в школах </t>
  </si>
  <si>
    <t>ЗАПОЛНЯЕМ ТОЛЬКО ЖЕЛТЫЕ ЯЧЕЙКИ, ФОРМУЛЫ НЕ МЕНЯЕМ, ЯЧЕЙКИ НЕ ОБЪЕДИНЯЕМ</t>
  </si>
  <si>
    <t xml:space="preserve"> 2014 год</t>
  </si>
  <si>
    <r>
      <t xml:space="preserve">Количество  медицинских кабинетов для осуществления </t>
    </r>
    <r>
      <rPr>
        <b/>
        <sz val="12"/>
        <color theme="1"/>
        <rFont val="Times New Roman"/>
        <family val="1"/>
        <charset val="204"/>
      </rPr>
      <t>первичной</t>
    </r>
    <r>
      <rPr>
        <sz val="12"/>
        <color theme="1"/>
        <rFont val="Times New Roman"/>
        <family val="1"/>
        <charset val="204"/>
      </rPr>
      <t xml:space="preserve"> медицинской деятельности (приемный, прививочный, изолятор) в образовательных  учреждениях, в том числе:</t>
    </r>
  </si>
  <si>
    <r>
      <t xml:space="preserve">Количество  медицинских кабинетов для осуществления </t>
    </r>
    <r>
      <rPr>
        <b/>
        <sz val="12"/>
        <color theme="1"/>
        <rFont val="Times New Roman"/>
        <family val="1"/>
        <charset val="204"/>
      </rPr>
      <t>терапевтической</t>
    </r>
    <r>
      <rPr>
        <sz val="12"/>
        <color theme="1"/>
        <rFont val="Times New Roman"/>
        <family val="1"/>
        <charset val="204"/>
      </rPr>
      <t xml:space="preserve"> деятельности (стоматологический, физио лечения и др) в образовательных  учреждениях, в том числе</t>
    </r>
  </si>
  <si>
    <t xml:space="preserve">Количество медицинских работников, осуществляющих сопровождение образовательной деятельности </t>
  </si>
  <si>
    <t>Средства, выделяемые  на создание условий по сохранению и укреплению здоровья обучающихся (воспитанников) образовательных учреждений, в том числе:</t>
  </si>
  <si>
    <t>Количество обучающихся в общеобразовательных учреждениях, всего, чел.*</t>
  </si>
  <si>
    <t>количество поваров, состоящих организаторов питания (Комбинат питания, ИП, МУП)</t>
  </si>
  <si>
    <t>состоящих организаторов питания (Комбинат питания, ИП, МУП)</t>
  </si>
  <si>
    <t>на питание обучающихся льготной категории, руб.:</t>
  </si>
  <si>
    <t>Средняя стоимость питания, в том числе, руб.</t>
  </si>
  <si>
    <t>Количество обучающихся, питающихся за собственные средства (родительская плата), чел.</t>
  </si>
  <si>
    <t>Удельный вес обучающихся в государственных (муниципальных) общеобразовательных организациях и их родителей, удовлетворенных качеством и доступностью школьного питания (от числа опрошенных), %</t>
  </si>
  <si>
    <t>2013</t>
  </si>
  <si>
    <t>Территория</t>
  </si>
  <si>
    <t>Запланировано на 2015 год</t>
  </si>
  <si>
    <t>Израсходовано на 01.10.2015 г.</t>
  </si>
  <si>
    <t xml:space="preserve"> 2015 год</t>
  </si>
  <si>
    <t>Заполненная форма прикрепляется в АИС «Мониторинг общего и дополнительного образования»</t>
  </si>
  <si>
    <t>Охват питанием по возрастным группам,обеспеченность нуждающихся в питании с учетом длительности пребывания в учреждении, удовлетворенность качеством питания 
в 2014-2015 учебном году в МБОУ "Средняя общеобразовательная школа № 3"
по состоянию на  1 сентября  2015 года</t>
  </si>
  <si>
    <t>Наименование показателя МБОУ СОШ №3</t>
  </si>
  <si>
    <t>Стоимость школьного питания МБО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</si>
</sst>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_-* #,##0_р_._-;\-* #,##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indexed="30"/>
      <name val="Arial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B9F9"/>
        <bgColor indexed="64"/>
      </patternFill>
    </fill>
    <fill>
      <patternFill patternType="solid">
        <fgColor rgb="FFE8C4C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9" fontId="4" fillId="0" borderId="0" applyFont="0" applyFill="0" applyBorder="0" applyAlignment="0" applyProtection="0"/>
    <xf numFmtId="0" fontId="5" fillId="0" borderId="0">
      <alignment vertical="center" wrapText="1"/>
    </xf>
    <xf numFmtId="9" fontId="9" fillId="0" borderId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5" fillId="0" borderId="0">
      <alignment vertical="center" wrapText="1"/>
    </xf>
    <xf numFmtId="164" fontId="4" fillId="0" borderId="0" applyFont="0" applyFill="0" applyBorder="0" applyAlignment="0" applyProtection="0"/>
    <xf numFmtId="0" fontId="5" fillId="0" borderId="0">
      <alignment vertical="center" wrapText="1"/>
    </xf>
    <xf numFmtId="0" fontId="5" fillId="0" borderId="0">
      <alignment vertical="center" wrapText="1"/>
    </xf>
    <xf numFmtId="9" fontId="9" fillId="0" borderId="0" applyFill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9" fontId="9" fillId="0" borderId="0" applyFill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9" borderId="0" applyNumberFormat="0" applyBorder="0" applyAlignment="0" applyProtection="0"/>
    <xf numFmtId="0" fontId="30" fillId="17" borderId="35" applyNumberFormat="0" applyAlignment="0" applyProtection="0"/>
    <xf numFmtId="0" fontId="31" fillId="30" borderId="36" applyNumberFormat="0" applyAlignment="0" applyProtection="0"/>
    <xf numFmtId="0" fontId="32" fillId="30" borderId="35" applyNumberFormat="0" applyAlignment="0" applyProtection="0"/>
    <xf numFmtId="0" fontId="33" fillId="0" borderId="37" applyNumberFormat="0" applyFill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0" applyNumberFormat="0" applyFill="0" applyAlignment="0" applyProtection="0"/>
    <xf numFmtId="0" fontId="37" fillId="31" borderId="41" applyNumberFormat="0" applyAlignment="0" applyProtection="0"/>
    <xf numFmtId="0" fontId="38" fillId="0" borderId="0" applyNumberFormat="0" applyFill="0" applyBorder="0" applyAlignment="0" applyProtection="0"/>
    <xf numFmtId="0" fontId="39" fillId="32" borderId="0" applyNumberFormat="0" applyBorder="0" applyAlignment="0" applyProtection="0"/>
    <xf numFmtId="0" fontId="4" fillId="0" borderId="0"/>
    <xf numFmtId="0" fontId="13" fillId="0" borderId="0"/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40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33" borderId="42" applyNumberFormat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42" fillId="0" borderId="43" applyNumberFormat="0" applyFill="0" applyAlignment="0" applyProtection="0"/>
    <xf numFmtId="0" fontId="20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43" fillId="14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Fill="1"/>
    <xf numFmtId="49" fontId="15" fillId="0" borderId="1" xfId="4" applyNumberFormat="1" applyFont="1" applyFill="1" applyBorder="1" applyAlignment="1">
      <alignment horizontal="center" vertical="center" wrapText="1"/>
    </xf>
    <xf numFmtId="0" fontId="17" fillId="6" borderId="1" xfId="4" applyFont="1" applyFill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/>
    </xf>
    <xf numFmtId="0" fontId="17" fillId="9" borderId="1" xfId="4" applyFont="1" applyFill="1" applyBorder="1" applyAlignment="1">
      <alignment horizontal="center" vertical="center"/>
    </xf>
    <xf numFmtId="49" fontId="14" fillId="0" borderId="0" xfId="4" applyNumberFormat="1" applyFont="1" applyFill="1" applyBorder="1" applyAlignment="1">
      <alignment horizontal="left" vertical="top" wrapText="1"/>
    </xf>
    <xf numFmtId="0" fontId="17" fillId="6" borderId="1" xfId="4" applyFont="1" applyFill="1" applyBorder="1" applyAlignment="1">
      <alignment horizontal="center" vertical="center"/>
    </xf>
    <xf numFmtId="165" fontId="18" fillId="0" borderId="1" xfId="5" applyNumberFormat="1" applyFont="1" applyBorder="1" applyAlignment="1">
      <alignment horizontal="center" vertical="center"/>
    </xf>
    <xf numFmtId="165" fontId="18" fillId="0" borderId="1" xfId="5" applyNumberFormat="1" applyFont="1" applyFill="1" applyBorder="1" applyAlignment="1">
      <alignment horizontal="center" vertical="center"/>
    </xf>
    <xf numFmtId="49" fontId="16" fillId="0" borderId="0" xfId="4" applyNumberFormat="1" applyFont="1" applyFill="1" applyBorder="1" applyAlignment="1">
      <alignment horizontal="left" vertical="top" wrapText="1"/>
    </xf>
    <xf numFmtId="49" fontId="15" fillId="0" borderId="9" xfId="4" applyNumberFormat="1" applyFont="1" applyFill="1" applyBorder="1" applyAlignment="1">
      <alignment horizontal="left" vertical="top" wrapText="1"/>
    </xf>
    <xf numFmtId="0" fontId="17" fillId="10" borderId="1" xfId="4" applyFont="1" applyFill="1" applyBorder="1" applyAlignment="1">
      <alignment horizontal="center" vertical="center" wrapText="1"/>
    </xf>
    <xf numFmtId="0" fontId="0" fillId="6" borderId="1" xfId="0" applyFill="1" applyBorder="1" applyAlignment="1"/>
    <xf numFmtId="49" fontId="16" fillId="0" borderId="0" xfId="0" applyNumberFormat="1" applyFont="1" applyFill="1" applyBorder="1" applyAlignment="1">
      <alignment horizontal="left" vertical="top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165" fontId="17" fillId="11" borderId="1" xfId="1" applyNumberFormat="1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Border="1" applyAlignment="1">
      <alignment horizontal="center" vertical="center" wrapText="1"/>
    </xf>
    <xf numFmtId="49" fontId="15" fillId="0" borderId="29" xfId="8" applyNumberFormat="1" applyFont="1" applyFill="1" applyBorder="1" applyAlignment="1">
      <alignment horizontal="left" vertical="top" wrapText="1"/>
    </xf>
    <xf numFmtId="9" fontId="24" fillId="0" borderId="19" xfId="1" applyFont="1" applyBorder="1" applyAlignment="1">
      <alignment horizontal="center" vertical="center"/>
    </xf>
    <xf numFmtId="49" fontId="15" fillId="0" borderId="33" xfId="8" applyNumberFormat="1" applyFont="1" applyFill="1" applyBorder="1" applyAlignment="1">
      <alignment horizontal="left" vertical="top" wrapText="1"/>
    </xf>
    <xf numFmtId="0" fontId="23" fillId="11" borderId="16" xfId="4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left" vertical="top"/>
    </xf>
    <xf numFmtId="49" fontId="19" fillId="0" borderId="1" xfId="0" applyNumberFormat="1" applyFont="1" applyFill="1" applyBorder="1" applyAlignment="1">
      <alignment horizontal="center" vertical="center" wrapText="1"/>
    </xf>
    <xf numFmtId="164" fontId="24" fillId="6" borderId="1" xfId="7" applyFont="1" applyFill="1" applyBorder="1"/>
    <xf numFmtId="164" fontId="24" fillId="0" borderId="1" xfId="7" applyFont="1" applyFill="1" applyBorder="1"/>
    <xf numFmtId="0" fontId="15" fillId="0" borderId="1" xfId="0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left" vertical="top"/>
    </xf>
    <xf numFmtId="0" fontId="15" fillId="8" borderId="7" xfId="0" applyFont="1" applyFill="1" applyBorder="1" applyAlignment="1">
      <alignment horizontal="left" vertical="top" wrapText="1"/>
    </xf>
    <xf numFmtId="4" fontId="15" fillId="11" borderId="7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4" fontId="28" fillId="8" borderId="7" xfId="47" applyNumberFormat="1" applyFont="1" applyFill="1" applyBorder="1" applyAlignment="1">
      <alignment horizontal="center" vertical="center" wrapText="1"/>
    </xf>
    <xf numFmtId="0" fontId="0" fillId="0" borderId="0" xfId="0"/>
    <xf numFmtId="49" fontId="28" fillId="0" borderId="1" xfId="47" applyNumberFormat="1" applyFont="1" applyFill="1" applyBorder="1" applyAlignment="1">
      <alignment horizontal="center" vertical="center" wrapText="1"/>
    </xf>
    <xf numFmtId="0" fontId="17" fillId="0" borderId="1" xfId="47" applyFont="1" applyBorder="1" applyAlignment="1">
      <alignment horizontal="center" vertical="center" wrapText="1"/>
    </xf>
    <xf numFmtId="0" fontId="17" fillId="0" borderId="7" xfId="47" applyFont="1" applyBorder="1" applyAlignment="1">
      <alignment horizontal="center" vertical="center" wrapText="1"/>
    </xf>
    <xf numFmtId="0" fontId="28" fillId="0" borderId="1" xfId="47" applyFont="1" applyBorder="1" applyAlignment="1">
      <alignment horizontal="center" vertical="center" wrapText="1"/>
    </xf>
    <xf numFmtId="4" fontId="28" fillId="0" borderId="7" xfId="47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9" fillId="0" borderId="34" xfId="6" applyNumberFormat="1" applyFont="1" applyFill="1" applyBorder="1" applyAlignment="1">
      <alignment horizontal="center" vertical="top" wrapText="1"/>
    </xf>
    <xf numFmtId="0" fontId="17" fillId="0" borderId="5" xfId="47" applyFont="1" applyFill="1" applyBorder="1" applyAlignment="1">
      <alignment vertical="top" wrapText="1"/>
    </xf>
    <xf numFmtId="0" fontId="17" fillId="0" borderId="6" xfId="47" applyFont="1" applyFill="1" applyBorder="1" applyAlignment="1">
      <alignment vertical="top" wrapText="1"/>
    </xf>
    <xf numFmtId="164" fontId="2" fillId="8" borderId="1" xfId="7" applyFont="1" applyFill="1" applyBorder="1" applyAlignment="1">
      <alignment horizontal="center" vertical="center" wrapText="1"/>
    </xf>
    <xf numFmtId="164" fontId="2" fillId="5" borderId="1" xfId="7" applyFont="1" applyFill="1" applyBorder="1" applyAlignment="1">
      <alignment horizontal="center" vertical="center" wrapText="1"/>
    </xf>
    <xf numFmtId="164" fontId="2" fillId="3" borderId="1" xfId="7" applyFont="1" applyFill="1" applyBorder="1" applyAlignment="1">
      <alignment horizontal="center" vertical="center" wrapText="1"/>
    </xf>
    <xf numFmtId="164" fontId="2" fillId="2" borderId="1" xfId="7" applyFont="1" applyFill="1" applyBorder="1" applyAlignment="1">
      <alignment horizontal="center" vertical="center" wrapText="1"/>
    </xf>
    <xf numFmtId="164" fontId="2" fillId="8" borderId="3" xfId="7" applyFont="1" applyFill="1" applyBorder="1" applyAlignment="1">
      <alignment horizontal="center" vertical="center" wrapText="1"/>
    </xf>
    <xf numFmtId="166" fontId="0" fillId="8" borderId="0" xfId="7" applyNumberFormat="1" applyFont="1" applyFill="1"/>
    <xf numFmtId="2" fontId="26" fillId="0" borderId="1" xfId="7" applyNumberFormat="1" applyFont="1" applyBorder="1"/>
    <xf numFmtId="0" fontId="17" fillId="6" borderId="3" xfId="0" applyFont="1" applyFill="1" applyBorder="1" applyAlignment="1">
      <alignment horizontal="center" vertical="center" wrapText="1"/>
    </xf>
    <xf numFmtId="0" fontId="17" fillId="11" borderId="3" xfId="4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9" fontId="18" fillId="0" borderId="1" xfId="5" applyNumberFormat="1" applyFont="1" applyFill="1" applyBorder="1" applyAlignment="1">
      <alignment horizontal="center" vertical="center"/>
    </xf>
    <xf numFmtId="0" fontId="17" fillId="8" borderId="1" xfId="4" applyFont="1" applyFill="1" applyBorder="1" applyAlignment="1">
      <alignment horizontal="center" vertical="center" wrapText="1"/>
    </xf>
    <xf numFmtId="0" fontId="19" fillId="0" borderId="0" xfId="6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9" fontId="2" fillId="11" borderId="1" xfId="1" applyFont="1" applyFill="1" applyBorder="1" applyAlignment="1">
      <alignment horizontal="center" vertical="center" wrapText="1"/>
    </xf>
    <xf numFmtId="0" fontId="17" fillId="0" borderId="5" xfId="47" applyFont="1" applyFill="1" applyBorder="1" applyAlignment="1">
      <alignment horizontal="left" vertical="top" wrapText="1"/>
    </xf>
    <xf numFmtId="0" fontId="17" fillId="0" borderId="6" xfId="47" applyFont="1" applyFill="1" applyBorder="1" applyAlignment="1">
      <alignment horizontal="left" vertical="top" wrapText="1"/>
    </xf>
    <xf numFmtId="0" fontId="17" fillId="0" borderId="7" xfId="47" applyFont="1" applyFill="1" applyBorder="1" applyAlignment="1">
      <alignment horizontal="right" wrapText="1"/>
    </xf>
    <xf numFmtId="0" fontId="15" fillId="0" borderId="5" xfId="4" applyFont="1" applyFill="1" applyBorder="1" applyAlignment="1">
      <alignment horizontal="right" vertical="top" wrapText="1"/>
    </xf>
    <xf numFmtId="0" fontId="15" fillId="0" borderId="9" xfId="4" applyFont="1" applyFill="1" applyBorder="1" applyAlignment="1">
      <alignment horizontal="right" vertical="top" wrapText="1"/>
    </xf>
    <xf numFmtId="0" fontId="0" fillId="8" borderId="0" xfId="0" applyFill="1"/>
    <xf numFmtId="0" fontId="47" fillId="0" borderId="0" xfId="0" applyFont="1"/>
    <xf numFmtId="0" fontId="7" fillId="0" borderId="1" xfId="2" applyFont="1" applyFill="1" applyBorder="1" applyAlignment="1">
      <alignment horizontal="left" vertical="center" wrapText="1" indent="1"/>
    </xf>
    <xf numFmtId="0" fontId="8" fillId="0" borderId="4" xfId="2" applyFont="1" applyFill="1" applyBorder="1" applyAlignment="1">
      <alignment horizontal="left" vertical="top" wrapText="1" indent="1"/>
    </xf>
    <xf numFmtId="0" fontId="7" fillId="0" borderId="12" xfId="2" applyFont="1" applyFill="1" applyBorder="1" applyAlignment="1">
      <alignment horizontal="left" vertical="center" wrapText="1" indent="1"/>
    </xf>
    <xf numFmtId="0" fontId="7" fillId="0" borderId="13" xfId="2" applyFont="1" applyFill="1" applyBorder="1" applyAlignment="1">
      <alignment horizontal="left" vertical="center" wrapText="1" indent="1"/>
    </xf>
    <xf numFmtId="0" fontId="7" fillId="0" borderId="14" xfId="2" applyFont="1" applyFill="1" applyBorder="1" applyAlignment="1">
      <alignment horizontal="left" vertical="center" wrapText="1" indent="1"/>
    </xf>
    <xf numFmtId="0" fontId="7" fillId="0" borderId="15" xfId="2" applyFont="1" applyFill="1" applyBorder="1" applyAlignment="1">
      <alignment horizontal="left" vertical="center" wrapText="1" indent="1"/>
    </xf>
    <xf numFmtId="0" fontId="7" fillId="0" borderId="16" xfId="2" applyFont="1" applyFill="1" applyBorder="1" applyAlignment="1">
      <alignment horizontal="left" vertical="center" wrapText="1" indent="1"/>
    </xf>
    <xf numFmtId="0" fontId="7" fillId="0" borderId="17" xfId="2" applyFont="1" applyFill="1" applyBorder="1" applyAlignment="1">
      <alignment horizontal="left" vertical="center" wrapText="1" indent="1"/>
    </xf>
    <xf numFmtId="0" fontId="7" fillId="0" borderId="5" xfId="2" applyFont="1" applyFill="1" applyBorder="1" applyAlignment="1">
      <alignment horizontal="left" vertical="center" wrapText="1" indent="1"/>
    </xf>
    <xf numFmtId="0" fontId="7" fillId="0" borderId="4" xfId="2" applyFont="1" applyFill="1" applyBorder="1" applyAlignment="1">
      <alignment horizontal="left" vertical="center" wrapText="1" indent="1"/>
    </xf>
    <xf numFmtId="0" fontId="7" fillId="0" borderId="18" xfId="2" applyFont="1" applyFill="1" applyBorder="1" applyAlignment="1">
      <alignment horizontal="left" vertical="center" wrapText="1" indent="1"/>
    </xf>
    <xf numFmtId="0" fontId="8" fillId="0" borderId="17" xfId="2" applyFont="1" applyFill="1" applyBorder="1" applyAlignment="1">
      <alignment horizontal="left" vertical="top" wrapText="1" indent="1"/>
    </xf>
    <xf numFmtId="0" fontId="8" fillId="7" borderId="1" xfId="2" applyFont="1" applyFill="1" applyBorder="1" applyAlignment="1">
      <alignment horizontal="left" vertical="top" wrapText="1" indent="1"/>
    </xf>
    <xf numFmtId="165" fontId="8" fillId="0" borderId="19" xfId="2" applyNumberFormat="1" applyFont="1" applyFill="1" applyBorder="1" applyAlignment="1">
      <alignment horizontal="left" vertical="center" wrapText="1" indent="1"/>
    </xf>
    <xf numFmtId="10" fontId="8" fillId="7" borderId="19" xfId="2" applyNumberFormat="1" applyFont="1" applyFill="1" applyBorder="1" applyAlignment="1">
      <alignment horizontal="left" vertical="top" wrapText="1" indent="1"/>
    </xf>
    <xf numFmtId="0" fontId="7" fillId="0" borderId="17" xfId="2" applyFont="1" applyFill="1" applyBorder="1" applyAlignment="1">
      <alignment horizontal="left" vertical="top" wrapText="1" indent="1"/>
    </xf>
    <xf numFmtId="0" fontId="7" fillId="7" borderId="1" xfId="2" applyFont="1" applyFill="1" applyBorder="1" applyAlignment="1">
      <alignment horizontal="left" vertical="top" wrapText="1" indent="1"/>
    </xf>
    <xf numFmtId="165" fontId="7" fillId="7" borderId="1" xfId="3" applyNumberFormat="1" applyFont="1" applyFill="1" applyBorder="1" applyAlignment="1">
      <alignment horizontal="left" vertical="top" wrapText="1" indent="1"/>
    </xf>
    <xf numFmtId="165" fontId="7" fillId="7" borderId="19" xfId="2" applyNumberFormat="1" applyFont="1" applyFill="1" applyBorder="1" applyAlignment="1">
      <alignment horizontal="left" vertical="top" wrapText="1" indent="1"/>
    </xf>
    <xf numFmtId="0" fontId="8" fillId="0" borderId="21" xfId="2" applyFont="1" applyFill="1" applyBorder="1" applyAlignment="1">
      <alignment horizontal="left" vertical="top" wrapText="1" indent="1"/>
    </xf>
    <xf numFmtId="0" fontId="8" fillId="7" borderId="22" xfId="2" applyFont="1" applyFill="1" applyBorder="1" applyAlignment="1">
      <alignment horizontal="left" vertical="top" wrapText="1" indent="1"/>
    </xf>
    <xf numFmtId="165" fontId="7" fillId="7" borderId="23" xfId="2" applyNumberFormat="1" applyFont="1" applyFill="1" applyBorder="1" applyAlignment="1">
      <alignment horizontal="left" vertical="top" wrapText="1" indent="1"/>
    </xf>
    <xf numFmtId="0" fontId="8" fillId="0" borderId="24" xfId="2" applyFont="1" applyFill="1" applyBorder="1" applyAlignment="1">
      <alignment horizontal="left" vertical="top" wrapText="1" indent="1"/>
    </xf>
    <xf numFmtId="0" fontId="8" fillId="7" borderId="24" xfId="2" applyFont="1" applyFill="1" applyBorder="1" applyAlignment="1">
      <alignment horizontal="left" vertical="top" wrapText="1" indent="1"/>
    </xf>
    <xf numFmtId="165" fontId="7" fillId="7" borderId="1" xfId="2" applyNumberFormat="1" applyFont="1" applyFill="1" applyBorder="1" applyAlignment="1">
      <alignment horizontal="left" vertical="top" wrapText="1" indent="1"/>
    </xf>
    <xf numFmtId="0" fontId="8" fillId="0" borderId="1" xfId="2" applyFont="1" applyFill="1" applyBorder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7" fillId="6" borderId="1" xfId="2" applyFont="1" applyFill="1" applyBorder="1" applyAlignment="1">
      <alignment horizontal="left" vertical="top" wrapText="1" indent="1"/>
    </xf>
    <xf numFmtId="165" fontId="7" fillId="0" borderId="1" xfId="3" applyNumberFormat="1" applyFont="1" applyFill="1" applyBorder="1" applyAlignment="1">
      <alignment horizontal="left" vertical="top" wrapText="1" indent="1"/>
    </xf>
    <xf numFmtId="0" fontId="7" fillId="6" borderId="22" xfId="2" applyFont="1" applyFill="1" applyBorder="1" applyAlignment="1">
      <alignment horizontal="left" vertical="top" wrapText="1" indent="1"/>
    </xf>
    <xf numFmtId="165" fontId="7" fillId="0" borderId="22" xfId="3" applyNumberFormat="1" applyFont="1" applyFill="1" applyBorder="1" applyAlignment="1">
      <alignment horizontal="left" vertical="top" wrapText="1" indent="1"/>
    </xf>
    <xf numFmtId="165" fontId="7" fillId="0" borderId="24" xfId="3" applyNumberFormat="1" applyFont="1" applyFill="1" applyBorder="1" applyAlignment="1">
      <alignment horizontal="left" vertical="top" wrapText="1" indent="1"/>
    </xf>
    <xf numFmtId="9" fontId="7" fillId="0" borderId="1" xfId="1" applyFont="1" applyFill="1" applyBorder="1" applyAlignment="1">
      <alignment horizontal="left" vertical="center" wrapText="1" indent="1"/>
    </xf>
    <xf numFmtId="9" fontId="48" fillId="8" borderId="0" xfId="0" applyNumberFormat="1" applyFont="1" applyFill="1" applyAlignment="1">
      <alignment horizontal="left" vertical="center" indent="1"/>
    </xf>
    <xf numFmtId="0" fontId="48" fillId="0" borderId="0" xfId="0" applyFont="1"/>
    <xf numFmtId="0" fontId="21" fillId="8" borderId="7" xfId="0" applyFont="1" applyFill="1" applyBorder="1" applyAlignment="1">
      <alignment horizontal="left" vertical="top" wrapText="1"/>
    </xf>
    <xf numFmtId="164" fontId="36" fillId="6" borderId="1" xfId="7" applyFont="1" applyFill="1" applyBorder="1"/>
    <xf numFmtId="4" fontId="21" fillId="11" borderId="7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3" fontId="28" fillId="11" borderId="1" xfId="47" applyNumberFormat="1" applyFont="1" applyFill="1" applyBorder="1" applyAlignment="1">
      <alignment horizontal="center" vertical="center" wrapText="1"/>
    </xf>
    <xf numFmtId="3" fontId="28" fillId="8" borderId="7" xfId="47" applyNumberFormat="1" applyFont="1" applyFill="1" applyBorder="1" applyAlignment="1">
      <alignment horizontal="center" vertical="center" wrapText="1"/>
    </xf>
    <xf numFmtId="9" fontId="49" fillId="11" borderId="1" xfId="1" applyFont="1" applyFill="1" applyBorder="1" applyAlignment="1">
      <alignment horizontal="center" vertical="center"/>
    </xf>
    <xf numFmtId="0" fontId="49" fillId="9" borderId="6" xfId="47" applyFont="1" applyFill="1" applyBorder="1" applyAlignment="1">
      <alignment horizontal="center"/>
    </xf>
    <xf numFmtId="9" fontId="49" fillId="11" borderId="1" xfId="1" applyFont="1" applyFill="1" applyBorder="1" applyAlignment="1">
      <alignment vertical="center"/>
    </xf>
    <xf numFmtId="0" fontId="49" fillId="9" borderId="6" xfId="47" applyFont="1" applyFill="1" applyBorder="1" applyAlignment="1"/>
    <xf numFmtId="3" fontId="28" fillId="11" borderId="7" xfId="47" applyNumberFormat="1" applyFont="1" applyFill="1" applyBorder="1" applyAlignment="1">
      <alignment horizontal="center" vertical="center" wrapText="1"/>
    </xf>
    <xf numFmtId="4" fontId="28" fillId="6" borderId="7" xfId="47" applyNumberFormat="1" applyFont="1" applyFill="1" applyBorder="1" applyAlignment="1">
      <alignment horizontal="center" vertical="center" wrapText="1"/>
    </xf>
    <xf numFmtId="4" fontId="28" fillId="6" borderId="1" xfId="47" applyNumberFormat="1" applyFont="1" applyFill="1" applyBorder="1" applyAlignment="1">
      <alignment horizontal="center" vertical="center"/>
    </xf>
    <xf numFmtId="4" fontId="28" fillId="0" borderId="1" xfId="47" applyNumberFormat="1" applyFont="1" applyFill="1" applyBorder="1" applyAlignment="1">
      <alignment horizontal="center" vertical="center"/>
    </xf>
    <xf numFmtId="4" fontId="28" fillId="11" borderId="1" xfId="47" applyNumberFormat="1" applyFont="1" applyFill="1" applyBorder="1" applyAlignment="1">
      <alignment horizontal="center" vertical="center"/>
    </xf>
    <xf numFmtId="4" fontId="28" fillId="8" borderId="1" xfId="47" applyNumberFormat="1" applyFont="1" applyFill="1" applyBorder="1" applyAlignment="1">
      <alignment horizontal="center" vertical="center"/>
    </xf>
    <xf numFmtId="4" fontId="28" fillId="0" borderId="7" xfId="47" applyNumberFormat="1" applyFont="1" applyFill="1" applyBorder="1" applyAlignment="1">
      <alignment horizontal="center" vertical="center"/>
    </xf>
    <xf numFmtId="4" fontId="28" fillId="34" borderId="7" xfId="47" applyNumberFormat="1" applyFont="1" applyFill="1" applyBorder="1" applyAlignment="1">
      <alignment horizontal="center" vertical="center"/>
    </xf>
    <xf numFmtId="4" fontId="28" fillId="8" borderId="7" xfId="47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11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5" xfId="2" applyFont="1" applyFill="1" applyBorder="1" applyAlignment="1">
      <alignment horizontal="left" vertical="center" wrapText="1" inden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7" xfId="2" applyFont="1" applyFill="1" applyBorder="1" applyAlignment="1">
      <alignment horizontal="left" vertical="center" wrapText="1" indent="1"/>
    </xf>
    <xf numFmtId="0" fontId="46" fillId="11" borderId="6" xfId="2" applyFont="1" applyFill="1" applyBorder="1" applyAlignment="1">
      <alignment horizontal="center" vertical="center" wrapText="1"/>
    </xf>
    <xf numFmtId="0" fontId="7" fillId="6" borderId="45" xfId="2" applyFont="1" applyFill="1" applyBorder="1" applyAlignment="1">
      <alignment horizontal="center" vertical="center" wrapText="1"/>
    </xf>
    <xf numFmtId="0" fontId="7" fillId="6" borderId="46" xfId="2" applyFont="1" applyFill="1" applyBorder="1" applyAlignment="1">
      <alignment horizontal="center" vertical="center" wrapText="1"/>
    </xf>
    <xf numFmtId="0" fontId="7" fillId="6" borderId="47" xfId="2" applyFont="1" applyFill="1" applyBorder="1" applyAlignment="1">
      <alignment horizontal="center" vertical="center" wrapText="1"/>
    </xf>
    <xf numFmtId="0" fontId="7" fillId="7" borderId="45" xfId="2" applyFont="1" applyFill="1" applyBorder="1" applyAlignment="1">
      <alignment horizontal="center" vertical="center" wrapText="1"/>
    </xf>
    <xf numFmtId="0" fontId="7" fillId="7" borderId="46" xfId="2" applyFont="1" applyFill="1" applyBorder="1" applyAlignment="1">
      <alignment horizontal="center" vertical="center" wrapText="1"/>
    </xf>
    <xf numFmtId="0" fontId="7" fillId="7" borderId="47" xfId="2" applyFont="1" applyFill="1" applyBorder="1" applyAlignment="1">
      <alignment horizontal="center" vertical="center" wrapText="1"/>
    </xf>
    <xf numFmtId="9" fontId="10" fillId="7" borderId="5" xfId="1" applyFont="1" applyFill="1" applyBorder="1" applyAlignment="1">
      <alignment horizontal="left" vertical="center" wrapText="1" indent="1"/>
    </xf>
    <xf numFmtId="9" fontId="10" fillId="7" borderId="6" xfId="1" applyFont="1" applyFill="1" applyBorder="1" applyAlignment="1">
      <alignment horizontal="left" vertical="center" wrapText="1" indent="1"/>
    </xf>
    <xf numFmtId="9" fontId="10" fillId="7" borderId="7" xfId="1" applyFont="1" applyFill="1" applyBorder="1" applyAlignment="1">
      <alignment horizontal="left" vertical="center" wrapText="1" indent="1"/>
    </xf>
    <xf numFmtId="165" fontId="10" fillId="7" borderId="5" xfId="2" applyNumberFormat="1" applyFont="1" applyFill="1" applyBorder="1" applyAlignment="1">
      <alignment horizontal="left" vertical="center" wrapText="1" indent="1"/>
    </xf>
    <xf numFmtId="165" fontId="10" fillId="7" borderId="6" xfId="2" applyNumberFormat="1" applyFont="1" applyFill="1" applyBorder="1" applyAlignment="1">
      <alignment horizontal="left" vertical="center" wrapText="1" indent="1"/>
    </xf>
    <xf numFmtId="165" fontId="10" fillId="7" borderId="7" xfId="2" applyNumberFormat="1" applyFont="1" applyFill="1" applyBorder="1" applyAlignment="1">
      <alignment horizontal="left" vertical="center" wrapText="1" indent="1"/>
    </xf>
    <xf numFmtId="165" fontId="10" fillId="7" borderId="20" xfId="2" applyNumberFormat="1" applyFont="1" applyFill="1" applyBorder="1" applyAlignment="1">
      <alignment horizontal="left" vertical="center" wrapText="1" indent="1"/>
    </xf>
    <xf numFmtId="0" fontId="44" fillId="0" borderId="5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49" fontId="14" fillId="0" borderId="5" xfId="4" applyNumberFormat="1" applyFont="1" applyFill="1" applyBorder="1" applyAlignment="1">
      <alignment horizontal="center" vertical="top" wrapText="1"/>
    </xf>
    <xf numFmtId="49" fontId="14" fillId="0" borderId="6" xfId="4" applyNumberFormat="1" applyFont="1" applyFill="1" applyBorder="1" applyAlignment="1">
      <alignment horizontal="center" vertical="top" wrapText="1"/>
    </xf>
    <xf numFmtId="49" fontId="15" fillId="0" borderId="5" xfId="4" applyNumberFormat="1" applyFont="1" applyFill="1" applyBorder="1" applyAlignment="1">
      <alignment horizontal="left" vertical="top" wrapText="1"/>
    </xf>
    <xf numFmtId="49" fontId="15" fillId="0" borderId="6" xfId="4" applyNumberFormat="1" applyFont="1" applyFill="1" applyBorder="1" applyAlignment="1">
      <alignment horizontal="left" vertical="top" wrapText="1"/>
    </xf>
    <xf numFmtId="49" fontId="16" fillId="0" borderId="5" xfId="4" applyNumberFormat="1" applyFont="1" applyFill="1" applyBorder="1" applyAlignment="1">
      <alignment horizontal="left" vertical="top" wrapText="1"/>
    </xf>
    <xf numFmtId="49" fontId="15" fillId="0" borderId="7" xfId="4" applyNumberFormat="1" applyFont="1" applyFill="1" applyBorder="1" applyAlignment="1">
      <alignment horizontal="left" vertical="top" wrapText="1"/>
    </xf>
    <xf numFmtId="49" fontId="14" fillId="0" borderId="1" xfId="4" applyNumberFormat="1" applyFont="1" applyFill="1" applyBorder="1" applyAlignment="1">
      <alignment horizontal="center" vertical="top" wrapText="1"/>
    </xf>
    <xf numFmtId="49" fontId="45" fillId="0" borderId="1" xfId="4" applyNumberFormat="1" applyFont="1" applyFill="1" applyBorder="1" applyAlignment="1">
      <alignment horizontal="center" vertical="center" wrapText="1"/>
    </xf>
    <xf numFmtId="49" fontId="15" fillId="0" borderId="1" xfId="4" applyNumberFormat="1" applyFont="1" applyFill="1" applyBorder="1" applyAlignment="1">
      <alignment horizontal="left" vertical="top" wrapText="1"/>
    </xf>
    <xf numFmtId="0" fontId="15" fillId="0" borderId="5" xfId="4" applyFont="1" applyFill="1" applyBorder="1" applyAlignment="1">
      <alignment horizontal="left" vertical="top" wrapText="1"/>
    </xf>
    <xf numFmtId="0" fontId="15" fillId="0" borderId="7" xfId="4" applyFont="1" applyFill="1" applyBorder="1" applyAlignment="1">
      <alignment horizontal="left" vertical="top" wrapText="1"/>
    </xf>
    <xf numFmtId="49" fontId="16" fillId="0" borderId="6" xfId="4" applyNumberFormat="1" applyFont="1" applyFill="1" applyBorder="1" applyAlignment="1">
      <alignment horizontal="left" vertical="top" wrapText="1"/>
    </xf>
    <xf numFmtId="49" fontId="16" fillId="0" borderId="5" xfId="4" applyNumberFormat="1" applyFont="1" applyFill="1" applyBorder="1" applyAlignment="1">
      <alignment horizontal="center" vertical="top" wrapText="1"/>
    </xf>
    <xf numFmtId="49" fontId="16" fillId="0" borderId="6" xfId="4" applyNumberFormat="1" applyFont="1" applyFill="1" applyBorder="1" applyAlignment="1">
      <alignment horizontal="center" vertical="top" wrapText="1"/>
    </xf>
    <xf numFmtId="49" fontId="16" fillId="0" borderId="7" xfId="4" applyNumberFormat="1" applyFont="1" applyFill="1" applyBorder="1" applyAlignment="1">
      <alignment horizontal="center" vertical="top" wrapText="1"/>
    </xf>
    <xf numFmtId="0" fontId="21" fillId="0" borderId="28" xfId="6" applyNumberFormat="1" applyFont="1" applyFill="1" applyBorder="1" applyAlignment="1">
      <alignment horizontal="left" vertical="top" wrapText="1" indent="1"/>
    </xf>
    <xf numFmtId="0" fontId="21" fillId="0" borderId="6" xfId="6" applyNumberFormat="1" applyFont="1" applyFill="1" applyBorder="1" applyAlignment="1">
      <alignment horizontal="left" vertical="top" wrapText="1" indent="1"/>
    </xf>
    <xf numFmtId="0" fontId="21" fillId="0" borderId="7" xfId="6" applyNumberFormat="1" applyFont="1" applyFill="1" applyBorder="1" applyAlignment="1">
      <alignment horizontal="left" vertical="top" wrapText="1" indent="1"/>
    </xf>
    <xf numFmtId="0" fontId="15" fillId="0" borderId="28" xfId="6" applyNumberFormat="1" applyFont="1" applyFill="1" applyBorder="1" applyAlignment="1">
      <alignment horizontal="left" vertical="top" wrapText="1" indent="8"/>
    </xf>
    <xf numFmtId="0" fontId="15" fillId="0" borderId="6" xfId="6" applyNumberFormat="1" applyFont="1" applyFill="1" applyBorder="1" applyAlignment="1">
      <alignment horizontal="left" vertical="top" wrapText="1" indent="8"/>
    </xf>
    <xf numFmtId="0" fontId="15" fillId="0" borderId="7" xfId="6" applyNumberFormat="1" applyFont="1" applyFill="1" applyBorder="1" applyAlignment="1">
      <alignment horizontal="left" vertical="top" wrapText="1" indent="8"/>
    </xf>
    <xf numFmtId="0" fontId="15" fillId="0" borderId="25" xfId="6" applyNumberFormat="1" applyFont="1" applyFill="1" applyBorder="1" applyAlignment="1">
      <alignment horizontal="center" vertical="top"/>
    </xf>
    <xf numFmtId="0" fontId="15" fillId="0" borderId="26" xfId="6" applyNumberFormat="1" applyFont="1" applyFill="1" applyBorder="1" applyAlignment="1">
      <alignment horizontal="center" vertical="top"/>
    </xf>
    <xf numFmtId="0" fontId="15" fillId="0" borderId="28" xfId="6" applyNumberFormat="1" applyFont="1" applyFill="1" applyBorder="1" applyAlignment="1">
      <alignment horizontal="left" vertical="top" wrapText="1" indent="1"/>
    </xf>
    <xf numFmtId="0" fontId="15" fillId="0" borderId="6" xfId="6" applyNumberFormat="1" applyFont="1" applyFill="1" applyBorder="1" applyAlignment="1">
      <alignment horizontal="left" vertical="top" wrapText="1" indent="1"/>
    </xf>
    <xf numFmtId="0" fontId="15" fillId="0" borderId="7" xfId="6" applyNumberFormat="1" applyFont="1" applyFill="1" applyBorder="1" applyAlignment="1">
      <alignment horizontal="left" vertical="top" wrapText="1" indent="1"/>
    </xf>
    <xf numFmtId="0" fontId="19" fillId="0" borderId="0" xfId="6" applyNumberFormat="1" applyFont="1" applyFill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1" xfId="8" applyFont="1" applyFill="1" applyBorder="1" applyAlignment="1">
      <alignment horizontal="left" vertical="top" wrapText="1"/>
    </xf>
    <xf numFmtId="0" fontId="15" fillId="0" borderId="22" xfId="8" applyFont="1" applyFill="1" applyBorder="1" applyAlignment="1">
      <alignment horizontal="left" vertical="top" wrapText="1"/>
    </xf>
    <xf numFmtId="49" fontId="14" fillId="0" borderId="30" xfId="8" applyNumberFormat="1" applyFont="1" applyFill="1" applyBorder="1" applyAlignment="1">
      <alignment horizontal="center" vertical="center" wrapText="1"/>
    </xf>
    <xf numFmtId="49" fontId="14" fillId="0" borderId="31" xfId="8" applyNumberFormat="1" applyFont="1" applyFill="1" applyBorder="1" applyAlignment="1">
      <alignment horizontal="center" vertical="center" wrapText="1"/>
    </xf>
    <xf numFmtId="49" fontId="14" fillId="0" borderId="32" xfId="8" applyNumberFormat="1" applyFont="1" applyFill="1" applyBorder="1" applyAlignment="1">
      <alignment horizontal="center" vertical="center" wrapText="1"/>
    </xf>
    <xf numFmtId="49" fontId="14" fillId="0" borderId="12" xfId="9" applyNumberFormat="1" applyFont="1" applyFill="1" applyBorder="1" applyAlignment="1">
      <alignment horizontal="left" vertical="top" wrapText="1"/>
    </xf>
    <xf numFmtId="49" fontId="14" fillId="0" borderId="13" xfId="9" applyNumberFormat="1" applyFont="1" applyFill="1" applyBorder="1" applyAlignment="1">
      <alignment horizontal="left" vertical="top" wrapText="1"/>
    </xf>
    <xf numFmtId="0" fontId="15" fillId="0" borderId="3" xfId="8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21" fillId="0" borderId="5" xfId="0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17" fillId="0" borderId="5" xfId="47" applyNumberFormat="1" applyFont="1" applyFill="1" applyBorder="1" applyAlignment="1">
      <alignment horizontal="right" vertical="top" wrapText="1"/>
    </xf>
    <xf numFmtId="49" fontId="17" fillId="0" borderId="6" xfId="47" applyNumberFormat="1" applyFont="1" applyFill="1" applyBorder="1" applyAlignment="1">
      <alignment horizontal="right" vertical="top" wrapText="1"/>
    </xf>
    <xf numFmtId="0" fontId="17" fillId="0" borderId="7" xfId="47" applyFont="1" applyBorder="1" applyAlignment="1">
      <alignment horizontal="right" vertical="top" wrapText="1"/>
    </xf>
    <xf numFmtId="0" fontId="17" fillId="0" borderId="5" xfId="47" applyFont="1" applyFill="1" applyBorder="1" applyAlignment="1">
      <alignment horizontal="left" vertical="top" wrapText="1"/>
    </xf>
    <xf numFmtId="0" fontId="17" fillId="0" borderId="6" xfId="47" applyFont="1" applyFill="1" applyBorder="1" applyAlignment="1">
      <alignment horizontal="left" vertical="top" wrapText="1"/>
    </xf>
    <xf numFmtId="0" fontId="17" fillId="0" borderId="7" xfId="47" applyFont="1" applyFill="1" applyBorder="1" applyAlignment="1">
      <alignment horizontal="left" vertical="top" wrapText="1"/>
    </xf>
    <xf numFmtId="49" fontId="28" fillId="0" borderId="1" xfId="47" applyNumberFormat="1" applyFont="1" applyFill="1" applyBorder="1" applyAlignment="1">
      <alignment vertical="top" wrapText="1"/>
    </xf>
    <xf numFmtId="0" fontId="28" fillId="0" borderId="1" xfId="47" applyFont="1" applyBorder="1" applyAlignment="1">
      <alignment vertical="top" wrapText="1"/>
    </xf>
    <xf numFmtId="0" fontId="28" fillId="0" borderId="5" xfId="47" applyFont="1" applyFill="1" applyBorder="1" applyAlignment="1">
      <alignment vertical="top" wrapText="1"/>
    </xf>
    <xf numFmtId="0" fontId="28" fillId="0" borderId="6" xfId="47" applyFont="1" applyFill="1" applyBorder="1" applyAlignment="1">
      <alignment vertical="top" wrapText="1"/>
    </xf>
    <xf numFmtId="0" fontId="28" fillId="0" borderId="7" xfId="47" applyFont="1" applyFill="1" applyBorder="1" applyAlignment="1">
      <alignment vertical="top" wrapText="1"/>
    </xf>
    <xf numFmtId="49" fontId="28" fillId="0" borderId="6" xfId="47" applyNumberFormat="1" applyFont="1" applyFill="1" applyBorder="1" applyAlignment="1">
      <alignment vertical="top" wrapText="1"/>
    </xf>
    <xf numFmtId="49" fontId="28" fillId="0" borderId="7" xfId="47" applyNumberFormat="1" applyFont="1" applyFill="1" applyBorder="1" applyAlignment="1">
      <alignment vertical="top" wrapText="1"/>
    </xf>
    <xf numFmtId="0" fontId="28" fillId="9" borderId="5" xfId="47" applyFont="1" applyFill="1" applyBorder="1" applyAlignment="1">
      <alignment horizontal="center"/>
    </xf>
    <xf numFmtId="0" fontId="28" fillId="9" borderId="6" xfId="47" applyFont="1" applyFill="1" applyBorder="1" applyAlignment="1">
      <alignment horizontal="center"/>
    </xf>
    <xf numFmtId="0" fontId="25" fillId="0" borderId="2" xfId="47" applyFont="1" applyFill="1" applyBorder="1" applyAlignment="1">
      <alignment horizontal="center" vertical="center" wrapText="1"/>
    </xf>
    <xf numFmtId="49" fontId="28" fillId="0" borderId="9" xfId="47" applyNumberFormat="1" applyFont="1" applyFill="1" applyBorder="1" applyAlignment="1">
      <alignment horizontal="center" vertical="center" wrapText="1"/>
    </xf>
    <xf numFmtId="49" fontId="28" fillId="0" borderId="10" xfId="47" applyNumberFormat="1" applyFont="1" applyFill="1" applyBorder="1" applyAlignment="1">
      <alignment horizontal="center" vertical="center" wrapText="1"/>
    </xf>
    <xf numFmtId="49" fontId="28" fillId="0" borderId="11" xfId="47" applyNumberFormat="1" applyFont="1" applyFill="1" applyBorder="1" applyAlignment="1">
      <alignment horizontal="center" vertical="center" wrapText="1"/>
    </xf>
    <xf numFmtId="0" fontId="49" fillId="9" borderId="5" xfId="47" applyFont="1" applyFill="1" applyBorder="1" applyAlignment="1">
      <alignment horizontal="center"/>
    </xf>
    <xf numFmtId="0" fontId="49" fillId="9" borderId="6" xfId="47" applyFont="1" applyFill="1" applyBorder="1" applyAlignment="1">
      <alignment horizontal="center"/>
    </xf>
    <xf numFmtId="0" fontId="17" fillId="0" borderId="5" xfId="47" applyFont="1" applyFill="1" applyBorder="1" applyAlignment="1">
      <alignment vertical="top" wrapText="1"/>
    </xf>
    <xf numFmtId="0" fontId="17" fillId="0" borderId="6" xfId="47" applyFont="1" applyFill="1" applyBorder="1" applyAlignment="1">
      <alignment vertical="top" wrapText="1"/>
    </xf>
    <xf numFmtId="0" fontId="17" fillId="0" borderId="7" xfId="47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</cellXfs>
  <cellStyles count="66"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Акцент1 2" xfId="17"/>
    <cellStyle name="40% - Акцент2 2" xfId="18"/>
    <cellStyle name="40% - Акцент3 2" xfId="19"/>
    <cellStyle name="40% - Акцент4 2" xfId="20"/>
    <cellStyle name="40% - Акцент5 2" xfId="21"/>
    <cellStyle name="40% - Акцент6 2" xfId="22"/>
    <cellStyle name="60% - Акцент1 2" xfId="23"/>
    <cellStyle name="60% - Акцент2 2" xfId="24"/>
    <cellStyle name="60% - Акцент3 2" xfId="25"/>
    <cellStyle name="60% - Акцент4 2" xfId="26"/>
    <cellStyle name="60% - Акцент5 2" xfId="27"/>
    <cellStyle name="60% - Акцент6 2" xfId="28"/>
    <cellStyle name="Percent 2" xfId="29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4"/>
    <cellStyle name="Обычный 2 2" xfId="47"/>
    <cellStyle name="Обычный 2 3" xfId="48"/>
    <cellStyle name="Обычный 3" xfId="2"/>
    <cellStyle name="Обычный 4" xfId="49"/>
    <cellStyle name="Обычный 5" xfId="8"/>
    <cellStyle name="Обычный 6" xfId="50"/>
    <cellStyle name="Обычный 7" xfId="6"/>
    <cellStyle name="Обычный 8" xfId="9"/>
    <cellStyle name="Обычный 9" xfId="51"/>
    <cellStyle name="Плохой 2" xfId="52"/>
    <cellStyle name="Пояснение 2" xfId="53"/>
    <cellStyle name="Примечание 2" xfId="54"/>
    <cellStyle name="Процентный" xfId="1" builtinId="5"/>
    <cellStyle name="Процентный 2" xfId="5"/>
    <cellStyle name="Процентный 2 2" xfId="10"/>
    <cellStyle name="Процентный 2 3" xfId="56"/>
    <cellStyle name="Процентный 3" xfId="3"/>
    <cellStyle name="Процентный 3 2" xfId="57"/>
    <cellStyle name="Процентный 3_Здоровье" xfId="58"/>
    <cellStyle name="Процентный 4" xfId="55"/>
    <cellStyle name="Процентный 5" xfId="63"/>
    <cellStyle name="Процентный 6" xfId="64"/>
    <cellStyle name="Процентный 7" xfId="65"/>
    <cellStyle name="Связанная ячейка 2" xfId="59"/>
    <cellStyle name="Текст предупреждения 2" xfId="60"/>
    <cellStyle name="Финансовый" xfId="7" builtinId="3"/>
    <cellStyle name="Финансовый 2" xfId="61"/>
    <cellStyle name="Хороший 2" xfId="62"/>
  </cellStyles>
  <dxfs count="0"/>
  <tableStyles count="0" defaultTableStyle="TableStyleMedium9" defaultPivotStyle="PivotStyleLight16"/>
  <colors>
    <mruColors>
      <color rgb="FFA5B9F9"/>
      <color rgb="FFE8C4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view="pageBreakPreview" topLeftCell="E4" zoomScaleSheetLayoutView="100" workbookViewId="0">
      <selection activeCell="D16" sqref="D16"/>
    </sheetView>
  </sheetViews>
  <sheetFormatPr defaultRowHeight="14.4" x14ac:dyDescent="0.3"/>
  <cols>
    <col min="1" max="1" width="35.44140625" customWidth="1"/>
    <col min="2" max="2" width="18" customWidth="1"/>
    <col min="3" max="3" width="15.6640625" customWidth="1"/>
    <col min="4" max="4" width="16" customWidth="1"/>
    <col min="5" max="5" width="16.44140625" customWidth="1"/>
    <col min="6" max="6" width="13.88671875" customWidth="1"/>
    <col min="7" max="7" width="15.6640625" customWidth="1"/>
    <col min="8" max="8" width="16.33203125" customWidth="1"/>
    <col min="9" max="9" width="13.88671875" customWidth="1"/>
    <col min="10" max="10" width="16.109375" customWidth="1"/>
    <col min="11" max="11" width="16.33203125" customWidth="1"/>
    <col min="12" max="12" width="13.88671875" customWidth="1"/>
    <col min="13" max="13" width="16.44140625" customWidth="1"/>
  </cols>
  <sheetData>
    <row r="1" spans="1:16" ht="48" customHeight="1" x14ac:dyDescent="0.3">
      <c r="A1" s="151" t="s">
        <v>143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0" t="s">
        <v>124</v>
      </c>
      <c r="O1" s="150"/>
      <c r="P1" s="150"/>
    </row>
    <row r="2" spans="1:16" s="54" customFormat="1" ht="18.75" customHeight="1" x14ac:dyDescent="0.3">
      <c r="A2" s="156" t="e">
        <f>#REF!</f>
        <v>#REF!</v>
      </c>
      <c r="B2" s="156"/>
      <c r="C2" s="156"/>
      <c r="D2" s="156"/>
      <c r="E2" s="73"/>
      <c r="F2" s="73"/>
      <c r="G2" s="73"/>
      <c r="H2" s="73"/>
      <c r="I2" s="73"/>
      <c r="J2" s="73"/>
      <c r="K2" s="73"/>
      <c r="L2" s="73"/>
      <c r="M2" s="73"/>
      <c r="N2" s="150"/>
      <c r="O2" s="150"/>
      <c r="P2" s="150"/>
    </row>
    <row r="3" spans="1:16" ht="15.6" x14ac:dyDescent="0.3">
      <c r="A3" s="96" t="s">
        <v>31</v>
      </c>
      <c r="B3" s="152" t="s">
        <v>32</v>
      </c>
      <c r="C3" s="152"/>
      <c r="D3" s="152"/>
      <c r="E3" s="152" t="s">
        <v>33</v>
      </c>
      <c r="F3" s="152"/>
      <c r="G3" s="152"/>
      <c r="H3" s="152" t="s">
        <v>34</v>
      </c>
      <c r="I3" s="152"/>
      <c r="J3" s="152"/>
      <c r="K3" s="153" t="s">
        <v>35</v>
      </c>
      <c r="L3" s="154"/>
      <c r="M3" s="155"/>
    </row>
    <row r="4" spans="1:16" ht="16.2" thickBot="1" x14ac:dyDescent="0.35">
      <c r="A4" s="97" t="s">
        <v>36</v>
      </c>
      <c r="B4" s="157">
        <v>245</v>
      </c>
      <c r="C4" s="158"/>
      <c r="D4" s="159"/>
      <c r="E4" s="157">
        <v>250</v>
      </c>
      <c r="F4" s="158"/>
      <c r="G4" s="159"/>
      <c r="H4" s="157">
        <v>47</v>
      </c>
      <c r="I4" s="158"/>
      <c r="J4" s="159"/>
      <c r="K4" s="160">
        <f>SUM(B4:J4)</f>
        <v>542</v>
      </c>
      <c r="L4" s="161"/>
      <c r="M4" s="162"/>
    </row>
    <row r="5" spans="1:16" ht="93.6" x14ac:dyDescent="0.3">
      <c r="A5" s="98" t="s">
        <v>37</v>
      </c>
      <c r="B5" s="99" t="s">
        <v>38</v>
      </c>
      <c r="C5" s="100" t="s">
        <v>39</v>
      </c>
      <c r="D5" s="100" t="s">
        <v>40</v>
      </c>
      <c r="E5" s="99" t="s">
        <v>38</v>
      </c>
      <c r="F5" s="100" t="s">
        <v>39</v>
      </c>
      <c r="G5" s="101" t="s">
        <v>40</v>
      </c>
      <c r="H5" s="99" t="s">
        <v>38</v>
      </c>
      <c r="I5" s="100" t="s">
        <v>39</v>
      </c>
      <c r="J5" s="101" t="s">
        <v>40</v>
      </c>
      <c r="K5" s="99" t="s">
        <v>38</v>
      </c>
      <c r="L5" s="99" t="s">
        <v>39</v>
      </c>
      <c r="M5" s="102" t="s">
        <v>40</v>
      </c>
      <c r="N5" s="95" t="s">
        <v>142</v>
      </c>
    </row>
    <row r="6" spans="1:16" ht="15.6" x14ac:dyDescent="0.3">
      <c r="A6" s="103" t="s">
        <v>41</v>
      </c>
      <c r="B6" s="96"/>
      <c r="C6" s="104"/>
      <c r="D6" s="105"/>
      <c r="E6" s="96"/>
      <c r="F6" s="104"/>
      <c r="G6" s="105"/>
      <c r="H6" s="96"/>
      <c r="I6" s="104"/>
      <c r="J6" s="105"/>
      <c r="K6" s="96"/>
      <c r="L6" s="104"/>
      <c r="M6" s="106"/>
    </row>
    <row r="7" spans="1:16" ht="15.6" x14ac:dyDescent="0.3">
      <c r="A7" s="107" t="s">
        <v>42</v>
      </c>
      <c r="B7" s="123"/>
      <c r="C7" s="123"/>
      <c r="D7" s="124"/>
      <c r="E7" s="123"/>
      <c r="F7" s="123"/>
      <c r="G7" s="124"/>
      <c r="H7" s="123"/>
      <c r="I7" s="123"/>
      <c r="J7" s="124"/>
      <c r="K7" s="108">
        <f t="shared" ref="K7:L10" si="0">SUM(B7,E7,H7)</f>
        <v>0</v>
      </c>
      <c r="L7" s="108">
        <f t="shared" si="0"/>
        <v>0</v>
      </c>
      <c r="M7" s="109"/>
    </row>
    <row r="8" spans="1:16" ht="15.6" x14ac:dyDescent="0.3">
      <c r="A8" s="107" t="s">
        <v>43</v>
      </c>
      <c r="B8" s="123">
        <v>245</v>
      </c>
      <c r="C8" s="123">
        <v>210</v>
      </c>
      <c r="D8" s="124"/>
      <c r="E8" s="123">
        <v>250</v>
      </c>
      <c r="F8" s="123">
        <v>160</v>
      </c>
      <c r="G8" s="124"/>
      <c r="H8" s="123">
        <v>47</v>
      </c>
      <c r="I8" s="123">
        <v>23</v>
      </c>
      <c r="J8" s="124"/>
      <c r="K8" s="108">
        <f t="shared" si="0"/>
        <v>542</v>
      </c>
      <c r="L8" s="108">
        <f t="shared" si="0"/>
        <v>393</v>
      </c>
      <c r="M8" s="109"/>
    </row>
    <row r="9" spans="1:16" ht="15.6" x14ac:dyDescent="0.3">
      <c r="A9" s="107" t="s">
        <v>44</v>
      </c>
      <c r="B9" s="112">
        <f>SUM(B7:B8)</f>
        <v>245</v>
      </c>
      <c r="C9" s="112">
        <f>SUM(C7:C8)</f>
        <v>210</v>
      </c>
      <c r="D9" s="120">
        <f>IF(B11=0,0,C9/B11)</f>
        <v>0.8571428571428571</v>
      </c>
      <c r="E9" s="112">
        <f>SUM(E7:E8)</f>
        <v>250</v>
      </c>
      <c r="F9" s="112">
        <f>SUM(F7:F8)</f>
        <v>160</v>
      </c>
      <c r="G9" s="120">
        <f>IF(E11=0,0,F9/E11)</f>
        <v>0.64</v>
      </c>
      <c r="H9" s="112">
        <f>SUM(H7:H8)</f>
        <v>47</v>
      </c>
      <c r="I9" s="112">
        <f>SUM(I7:I8)</f>
        <v>23</v>
      </c>
      <c r="J9" s="120">
        <f>IF(H11=0,0,I9/H11)</f>
        <v>0.48936170212765956</v>
      </c>
      <c r="K9" s="108">
        <f t="shared" si="0"/>
        <v>542</v>
      </c>
      <c r="L9" s="108">
        <f t="shared" si="0"/>
        <v>393</v>
      </c>
      <c r="M9" s="110">
        <f>IF(K11=0,0,L9/K11)</f>
        <v>0.72509225092250917</v>
      </c>
    </row>
    <row r="10" spans="1:16" ht="46.8" x14ac:dyDescent="0.3">
      <c r="A10" s="107" t="s">
        <v>45</v>
      </c>
      <c r="B10" s="123"/>
      <c r="C10" s="123"/>
      <c r="D10" s="120">
        <f>IF(B11=0,0,C10/B11)</f>
        <v>0</v>
      </c>
      <c r="E10" s="123"/>
      <c r="F10" s="123"/>
      <c r="G10" s="120">
        <f>IF(E11=0,0,F10/E11)</f>
        <v>0</v>
      </c>
      <c r="H10" s="123"/>
      <c r="I10" s="123"/>
      <c r="J10" s="120">
        <f>IF(H11=0,0,I10/H11)</f>
        <v>0</v>
      </c>
      <c r="K10" s="108">
        <f t="shared" si="0"/>
        <v>0</v>
      </c>
      <c r="L10" s="108">
        <f t="shared" si="0"/>
        <v>0</v>
      </c>
      <c r="M10" s="110">
        <f>IF(K11=0,0,L10/K11)</f>
        <v>0</v>
      </c>
    </row>
    <row r="11" spans="1:16" ht="31.2" x14ac:dyDescent="0.3">
      <c r="A11" s="111" t="s">
        <v>46</v>
      </c>
      <c r="B11" s="112">
        <f>B9+B10</f>
        <v>245</v>
      </c>
      <c r="C11" s="112">
        <f>C9+C10</f>
        <v>210</v>
      </c>
      <c r="D11" s="113">
        <f>IF(B11=0,0,C11/B11)</f>
        <v>0.8571428571428571</v>
      </c>
      <c r="E11" s="112">
        <f>E9+E10</f>
        <v>250</v>
      </c>
      <c r="F11" s="112">
        <f>F9+F10</f>
        <v>160</v>
      </c>
      <c r="G11" s="113">
        <f>IF(E11=0,0,F11/E11)</f>
        <v>0.64</v>
      </c>
      <c r="H11" s="112">
        <f>H9+H10</f>
        <v>47</v>
      </c>
      <c r="I11" s="112">
        <f>I9+I10</f>
        <v>23</v>
      </c>
      <c r="J11" s="113">
        <f>IF(H11=0,0,I11/H11)</f>
        <v>0.48936170212765956</v>
      </c>
      <c r="K11" s="112">
        <f>K9+K10</f>
        <v>542</v>
      </c>
      <c r="L11" s="112">
        <f>L9+L10</f>
        <v>393</v>
      </c>
      <c r="M11" s="114">
        <f>IF(K11=0,0,L11/K11)</f>
        <v>0.72509225092250917</v>
      </c>
    </row>
    <row r="12" spans="1:16" ht="31.2" x14ac:dyDescent="0.3">
      <c r="A12" s="111" t="s">
        <v>47</v>
      </c>
      <c r="B12" s="163">
        <f>C11/B4</f>
        <v>0.8571428571428571</v>
      </c>
      <c r="C12" s="164"/>
      <c r="D12" s="165"/>
      <c r="E12" s="163">
        <f>F11/E4</f>
        <v>0.64</v>
      </c>
      <c r="F12" s="164"/>
      <c r="G12" s="165"/>
      <c r="H12" s="166">
        <f>I11/H4</f>
        <v>0.48936170212765956</v>
      </c>
      <c r="I12" s="167"/>
      <c r="J12" s="168"/>
      <c r="K12" s="166">
        <f>L11/K4</f>
        <v>0.72509225092250917</v>
      </c>
      <c r="L12" s="167"/>
      <c r="M12" s="169"/>
    </row>
    <row r="13" spans="1:16" ht="16.2" thickBot="1" x14ac:dyDescent="0.35">
      <c r="A13" s="115" t="s">
        <v>48</v>
      </c>
      <c r="B13" s="125"/>
      <c r="C13" s="125"/>
      <c r="D13" s="126"/>
      <c r="E13" s="125"/>
      <c r="F13" s="125"/>
      <c r="G13" s="126"/>
      <c r="H13" s="125"/>
      <c r="I13" s="125"/>
      <c r="J13" s="126"/>
      <c r="K13" s="116">
        <f t="shared" ref="K13:L15" si="1">SUM(B13,E13,H13)</f>
        <v>0</v>
      </c>
      <c r="L13" s="116">
        <f t="shared" si="1"/>
        <v>0</v>
      </c>
      <c r="M13" s="117">
        <f>IF(K11=0,0,L13/K11)</f>
        <v>0</v>
      </c>
    </row>
    <row r="14" spans="1:16" ht="16.2" thickTop="1" x14ac:dyDescent="0.3">
      <c r="A14" s="118" t="s">
        <v>49</v>
      </c>
      <c r="B14" s="123"/>
      <c r="C14" s="123"/>
      <c r="D14" s="127"/>
      <c r="E14" s="123"/>
      <c r="F14" s="123"/>
      <c r="G14" s="127"/>
      <c r="H14" s="123"/>
      <c r="I14" s="123"/>
      <c r="J14" s="127"/>
      <c r="K14" s="119">
        <f t="shared" si="1"/>
        <v>0</v>
      </c>
      <c r="L14" s="119">
        <f t="shared" si="1"/>
        <v>0</v>
      </c>
      <c r="M14" s="120">
        <f>IF(K11=0,0,L14/K11)</f>
        <v>0</v>
      </c>
    </row>
    <row r="15" spans="1:16" ht="31.2" x14ac:dyDescent="0.3">
      <c r="A15" s="121" t="s">
        <v>50</v>
      </c>
      <c r="B15" s="123"/>
      <c r="C15" s="123"/>
      <c r="D15" s="128" t="e">
        <f>C15/B15</f>
        <v>#DIV/0!</v>
      </c>
      <c r="E15" s="123"/>
      <c r="F15" s="123"/>
      <c r="G15" s="124" t="e">
        <f>F15/E15</f>
        <v>#DIV/0!</v>
      </c>
      <c r="H15" s="123"/>
      <c r="I15" s="123"/>
      <c r="J15" s="124" t="e">
        <f>I15/G15</f>
        <v>#DIV/0!</v>
      </c>
      <c r="K15" s="108">
        <f t="shared" si="1"/>
        <v>0</v>
      </c>
      <c r="L15" s="108">
        <f t="shared" si="1"/>
        <v>0</v>
      </c>
      <c r="M15" s="120">
        <f>IF(K11=0,0,L15/K11)</f>
        <v>0</v>
      </c>
    </row>
    <row r="16" spans="1:16" ht="141" customHeight="1" x14ac:dyDescent="0.3">
      <c r="A16" s="121" t="s">
        <v>136</v>
      </c>
      <c r="B16" s="129">
        <v>0.67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</sheetData>
  <protectedRanges>
    <protectedRange sqref="B7:C8 E7:F8 H7:I8 B10:C10 E10:F10 H10:I10 B4:J4 B13:C15 H13:I15 E13:F15" name="Диапазон3_1" securityDescriptor="O:WDG:WDD:(A;;CC;;;WD)"/>
  </protectedRanges>
  <mergeCells count="15">
    <mergeCell ref="B4:D4"/>
    <mergeCell ref="E4:G4"/>
    <mergeCell ref="H4:J4"/>
    <mergeCell ref="K4:M4"/>
    <mergeCell ref="B12:D12"/>
    <mergeCell ref="E12:G12"/>
    <mergeCell ref="H12:J12"/>
    <mergeCell ref="K12:M12"/>
    <mergeCell ref="N1:P2"/>
    <mergeCell ref="A1:M1"/>
    <mergeCell ref="B3:D3"/>
    <mergeCell ref="E3:G3"/>
    <mergeCell ref="H3:J3"/>
    <mergeCell ref="K3:M3"/>
    <mergeCell ref="A2:D2"/>
  </mergeCells>
  <pageMargins left="0.7" right="0.7" top="0.75" bottom="0.75" header="0.3" footer="0.3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0" zoomScale="115" zoomScaleNormal="115" zoomScaleSheetLayoutView="115" workbookViewId="0">
      <selection activeCell="G14" sqref="G14"/>
    </sheetView>
  </sheetViews>
  <sheetFormatPr defaultRowHeight="14.4" x14ac:dyDescent="0.3"/>
  <cols>
    <col min="1" max="1" width="5.5546875" customWidth="1"/>
    <col min="2" max="2" width="47.44140625" customWidth="1"/>
    <col min="3" max="3" width="11.44140625" customWidth="1"/>
  </cols>
  <sheetData>
    <row r="1" spans="1:11" s="54" customFormat="1" ht="15" customHeight="1" x14ac:dyDescent="0.3">
      <c r="B1" s="94" t="s">
        <v>138</v>
      </c>
      <c r="I1" s="172" t="s">
        <v>124</v>
      </c>
      <c r="J1" s="172"/>
      <c r="K1" s="172"/>
    </row>
    <row r="2" spans="1:11" ht="15.75" customHeight="1" x14ac:dyDescent="0.3">
      <c r="A2" s="179" t="s">
        <v>109</v>
      </c>
      <c r="B2" s="179"/>
      <c r="C2" s="180" t="s">
        <v>137</v>
      </c>
      <c r="D2" s="180"/>
      <c r="E2" s="170">
        <v>2014</v>
      </c>
      <c r="F2" s="171"/>
      <c r="G2" s="170">
        <v>2015</v>
      </c>
      <c r="H2" s="171"/>
      <c r="I2" s="172"/>
      <c r="J2" s="172"/>
      <c r="K2" s="172"/>
    </row>
    <row r="3" spans="1:11" ht="15.6" x14ac:dyDescent="0.3">
      <c r="A3" s="173" t="s">
        <v>144</v>
      </c>
      <c r="B3" s="174"/>
      <c r="C3" s="8" t="s">
        <v>51</v>
      </c>
      <c r="D3" s="8" t="s">
        <v>30</v>
      </c>
      <c r="E3" s="8" t="s">
        <v>51</v>
      </c>
      <c r="F3" s="8" t="s">
        <v>30</v>
      </c>
      <c r="G3" s="8" t="s">
        <v>51</v>
      </c>
      <c r="H3" s="8" t="s">
        <v>30</v>
      </c>
      <c r="I3" s="172"/>
      <c r="J3" s="172"/>
      <c r="K3" s="172"/>
    </row>
    <row r="4" spans="1:11" x14ac:dyDescent="0.3">
      <c r="A4" s="177" t="s">
        <v>69</v>
      </c>
      <c r="B4" s="176"/>
      <c r="C4" s="71" t="e">
        <f>#REF!+#REF!</f>
        <v>#REF!</v>
      </c>
      <c r="D4" s="72"/>
      <c r="E4" s="71" t="e">
        <f>#REF!+#REF!</f>
        <v>#REF!</v>
      </c>
      <c r="F4" s="72"/>
      <c r="G4" s="71" t="e">
        <f>#REF!+#REF!</f>
        <v>#REF!</v>
      </c>
      <c r="H4" s="72"/>
      <c r="I4" s="172"/>
      <c r="J4" s="172"/>
      <c r="K4" s="172"/>
    </row>
    <row r="5" spans="1:11" ht="15.6" x14ac:dyDescent="0.3">
      <c r="A5" s="175" t="s">
        <v>71</v>
      </c>
      <c r="B5" s="178"/>
      <c r="C5" s="9">
        <v>1</v>
      </c>
      <c r="D5" s="10" t="e">
        <f>C5/C4</f>
        <v>#REF!</v>
      </c>
      <c r="E5" s="9">
        <v>1</v>
      </c>
      <c r="F5" s="10" t="e">
        <f>E5/E4</f>
        <v>#REF!</v>
      </c>
      <c r="G5" s="9">
        <v>1</v>
      </c>
      <c r="H5" s="10" t="e">
        <f>G5/G4</f>
        <v>#REF!</v>
      </c>
      <c r="I5" s="95" t="s">
        <v>142</v>
      </c>
    </row>
    <row r="6" spans="1:11" ht="27" customHeight="1" x14ac:dyDescent="0.3">
      <c r="A6" s="175" t="s">
        <v>70</v>
      </c>
      <c r="B6" s="176"/>
      <c r="C6" s="9">
        <v>0</v>
      </c>
      <c r="D6" s="10" t="e">
        <f>C6/C4</f>
        <v>#REF!</v>
      </c>
      <c r="E6" s="9">
        <v>0</v>
      </c>
      <c r="F6" s="10" t="e">
        <f>E6/E4</f>
        <v>#REF!</v>
      </c>
      <c r="G6" s="9">
        <v>0</v>
      </c>
      <c r="H6" s="10" t="e">
        <f>G6/G4</f>
        <v>#REF!</v>
      </c>
    </row>
    <row r="7" spans="1:11" x14ac:dyDescent="0.3">
      <c r="A7" s="175" t="s">
        <v>72</v>
      </c>
      <c r="B7" s="176"/>
      <c r="C7" s="9">
        <v>0</v>
      </c>
      <c r="D7" s="10" t="e">
        <f>C7/C4</f>
        <v>#REF!</v>
      </c>
      <c r="E7" s="9">
        <v>0</v>
      </c>
      <c r="F7" s="10" t="e">
        <f>E7/E4</f>
        <v>#REF!</v>
      </c>
      <c r="G7" s="9">
        <v>0</v>
      </c>
      <c r="H7" s="10" t="e">
        <f>G7/G4</f>
        <v>#REF!</v>
      </c>
    </row>
    <row r="8" spans="1:11" x14ac:dyDescent="0.3">
      <c r="A8" s="175" t="s">
        <v>52</v>
      </c>
      <c r="B8" s="176"/>
      <c r="C8" s="11">
        <f>SUM(C9:C12)</f>
        <v>1</v>
      </c>
      <c r="D8" s="37"/>
      <c r="E8" s="11">
        <f>SUM(E9:E12)</f>
        <v>1</v>
      </c>
      <c r="F8" s="37"/>
      <c r="G8" s="11">
        <f>SUM(G9:G12)</f>
        <v>1</v>
      </c>
      <c r="H8" s="37"/>
    </row>
    <row r="9" spans="1:11" ht="15.6" x14ac:dyDescent="0.3">
      <c r="A9" s="12"/>
      <c r="B9" s="92" t="s">
        <v>53</v>
      </c>
      <c r="C9" s="13">
        <v>0</v>
      </c>
      <c r="D9" s="10">
        <f>C9/C8</f>
        <v>0</v>
      </c>
      <c r="E9" s="13">
        <v>0</v>
      </c>
      <c r="F9" s="10">
        <f>E9/E8</f>
        <v>0</v>
      </c>
      <c r="G9" s="13">
        <v>0</v>
      </c>
      <c r="H9" s="10">
        <f>G9/G8</f>
        <v>0</v>
      </c>
    </row>
    <row r="10" spans="1:11" ht="15.6" x14ac:dyDescent="0.3">
      <c r="A10" s="12"/>
      <c r="B10" s="92" t="s">
        <v>54</v>
      </c>
      <c r="C10" s="13">
        <v>0</v>
      </c>
      <c r="D10" s="10">
        <f>C10/C8</f>
        <v>0</v>
      </c>
      <c r="E10" s="13">
        <v>0</v>
      </c>
      <c r="F10" s="10">
        <f>E10/E8</f>
        <v>0</v>
      </c>
      <c r="G10" s="13">
        <v>0</v>
      </c>
      <c r="H10" s="10">
        <f>G10/G8</f>
        <v>0</v>
      </c>
    </row>
    <row r="11" spans="1:11" ht="15.6" x14ac:dyDescent="0.3">
      <c r="A11" s="12"/>
      <c r="B11" s="92" t="s">
        <v>55</v>
      </c>
      <c r="C11" s="13">
        <v>1</v>
      </c>
      <c r="D11" s="10">
        <f>C11/C8</f>
        <v>1</v>
      </c>
      <c r="E11" s="13">
        <v>1</v>
      </c>
      <c r="F11" s="10">
        <f>E11/E8</f>
        <v>1</v>
      </c>
      <c r="G11" s="13">
        <v>1</v>
      </c>
      <c r="H11" s="10">
        <f>G11/G8</f>
        <v>1</v>
      </c>
    </row>
    <row r="12" spans="1:11" ht="13.5" customHeight="1" x14ac:dyDescent="0.3">
      <c r="A12" s="12"/>
      <c r="B12" s="93" t="s">
        <v>56</v>
      </c>
      <c r="C12" s="13">
        <v>0</v>
      </c>
      <c r="D12" s="10">
        <f>C12/C8</f>
        <v>0</v>
      </c>
      <c r="E12" s="13">
        <v>0</v>
      </c>
      <c r="F12" s="10">
        <f>E12/E8</f>
        <v>0</v>
      </c>
      <c r="G12" s="13">
        <v>0</v>
      </c>
      <c r="H12" s="10">
        <f>G12/G8</f>
        <v>0</v>
      </c>
    </row>
    <row r="13" spans="1:11" x14ac:dyDescent="0.3">
      <c r="A13" s="182" t="s">
        <v>57</v>
      </c>
      <c r="B13" s="183"/>
      <c r="C13" s="13">
        <v>0</v>
      </c>
      <c r="D13" s="10"/>
      <c r="E13" s="13">
        <v>0</v>
      </c>
      <c r="F13" s="10"/>
      <c r="G13" s="13">
        <v>0</v>
      </c>
      <c r="H13" s="10"/>
    </row>
    <row r="14" spans="1:11" ht="30" customHeight="1" x14ac:dyDescent="0.3">
      <c r="A14" s="177" t="s">
        <v>110</v>
      </c>
      <c r="B14" s="184"/>
      <c r="C14" s="13">
        <v>0</v>
      </c>
      <c r="D14" s="14">
        <f>C14/C8</f>
        <v>0</v>
      </c>
      <c r="E14" s="13">
        <v>0</v>
      </c>
      <c r="F14" s="14">
        <f>E14/E8</f>
        <v>0</v>
      </c>
      <c r="G14" s="13">
        <v>0</v>
      </c>
      <c r="H14" s="14">
        <f>G14/G8</f>
        <v>0</v>
      </c>
    </row>
    <row r="15" spans="1:11" ht="29.25" customHeight="1" x14ac:dyDescent="0.3">
      <c r="A15" s="177" t="s">
        <v>111</v>
      </c>
      <c r="B15" s="184"/>
      <c r="C15" s="13">
        <v>1</v>
      </c>
      <c r="D15" s="15" t="e">
        <f>C15/C4</f>
        <v>#REF!</v>
      </c>
      <c r="E15" s="13">
        <v>0</v>
      </c>
      <c r="F15" s="15" t="e">
        <f>E15/E4</f>
        <v>#REF!</v>
      </c>
      <c r="G15" s="13">
        <v>0</v>
      </c>
      <c r="H15" s="15" t="e">
        <f>G15/G4</f>
        <v>#REF!</v>
      </c>
    </row>
    <row r="16" spans="1:11" ht="13.5" customHeight="1" x14ac:dyDescent="0.3">
      <c r="A16" s="185" t="s">
        <v>112</v>
      </c>
      <c r="B16" s="186"/>
      <c r="C16" s="186"/>
      <c r="D16" s="186"/>
      <c r="E16" s="186"/>
      <c r="F16" s="186"/>
      <c r="G16" s="186"/>
      <c r="H16" s="187"/>
    </row>
    <row r="17" spans="1:8" x14ac:dyDescent="0.3">
      <c r="A17" s="177" t="s">
        <v>113</v>
      </c>
      <c r="B17" s="184"/>
      <c r="C17" s="9">
        <v>0</v>
      </c>
      <c r="D17" s="15">
        <f>C17/C8</f>
        <v>0</v>
      </c>
      <c r="E17" s="9">
        <v>0</v>
      </c>
      <c r="F17" s="15">
        <f>E17/E8</f>
        <v>0</v>
      </c>
      <c r="G17" s="9">
        <v>0</v>
      </c>
      <c r="H17" s="15">
        <f>G17/G8</f>
        <v>0</v>
      </c>
    </row>
    <row r="18" spans="1:8" x14ac:dyDescent="0.3">
      <c r="A18" s="16"/>
      <c r="B18" s="17" t="s">
        <v>58</v>
      </c>
      <c r="C18" s="9">
        <v>0</v>
      </c>
      <c r="D18" s="74" t="e">
        <f>C18/C17</f>
        <v>#DIV/0!</v>
      </c>
      <c r="E18" s="9">
        <v>1</v>
      </c>
      <c r="F18" s="74" t="e">
        <f>E18/E17</f>
        <v>#DIV/0!</v>
      </c>
      <c r="G18" s="9">
        <v>1</v>
      </c>
      <c r="H18" s="74" t="e">
        <f>G18/G17</f>
        <v>#DIV/0!</v>
      </c>
    </row>
    <row r="19" spans="1:8" x14ac:dyDescent="0.3">
      <c r="A19" s="181" t="s">
        <v>59</v>
      </c>
      <c r="B19" s="181"/>
      <c r="C19" s="9">
        <v>0</v>
      </c>
      <c r="D19" s="74">
        <f>C19/C8</f>
        <v>0</v>
      </c>
      <c r="E19" s="9">
        <v>0</v>
      </c>
      <c r="F19" s="74">
        <f>E19/E8</f>
        <v>0</v>
      </c>
      <c r="G19" s="9">
        <v>0</v>
      </c>
      <c r="H19" s="74">
        <f>G19/G8</f>
        <v>0</v>
      </c>
    </row>
    <row r="20" spans="1:8" x14ac:dyDescent="0.3">
      <c r="A20" s="16"/>
      <c r="B20" s="17" t="s">
        <v>60</v>
      </c>
      <c r="C20" s="9">
        <v>1</v>
      </c>
      <c r="D20" s="74" t="e">
        <f>C20/C19</f>
        <v>#DIV/0!</v>
      </c>
      <c r="E20" s="9">
        <v>0</v>
      </c>
      <c r="F20" s="74" t="e">
        <f>E20/E19</f>
        <v>#DIV/0!</v>
      </c>
      <c r="G20" s="9">
        <v>0</v>
      </c>
      <c r="H20" s="74" t="e">
        <f>G20/G19</f>
        <v>#DIV/0!</v>
      </c>
    </row>
    <row r="21" spans="1:8" x14ac:dyDescent="0.3">
      <c r="A21" s="181" t="s">
        <v>61</v>
      </c>
      <c r="B21" s="181"/>
      <c r="C21" s="9">
        <v>0</v>
      </c>
      <c r="D21" s="74">
        <f>C21/C8</f>
        <v>0</v>
      </c>
      <c r="E21" s="9">
        <v>0</v>
      </c>
      <c r="F21" s="74">
        <f>E21/E8</f>
        <v>0</v>
      </c>
      <c r="G21" s="9">
        <v>0</v>
      </c>
      <c r="H21" s="74">
        <f>G21/G8</f>
        <v>0</v>
      </c>
    </row>
    <row r="22" spans="1:8" x14ac:dyDescent="0.3">
      <c r="A22" s="16"/>
      <c r="B22" s="17" t="s">
        <v>62</v>
      </c>
      <c r="C22" s="9">
        <v>0</v>
      </c>
      <c r="D22" s="74" t="e">
        <f>C22/C21</f>
        <v>#DIV/0!</v>
      </c>
      <c r="E22" s="9">
        <v>0</v>
      </c>
      <c r="F22" s="74" t="e">
        <f>E22/E21</f>
        <v>#DIV/0!</v>
      </c>
      <c r="G22" s="9">
        <v>0</v>
      </c>
      <c r="H22" s="74" t="e">
        <f>G22/G21</f>
        <v>#DIV/0!</v>
      </c>
    </row>
    <row r="23" spans="1:8" ht="24.75" customHeight="1" x14ac:dyDescent="0.3">
      <c r="A23" s="181" t="s">
        <v>114</v>
      </c>
      <c r="B23" s="181"/>
      <c r="C23" s="75">
        <v>0</v>
      </c>
      <c r="D23" s="74" t="e">
        <f>C4</f>
        <v>#REF!</v>
      </c>
      <c r="E23" s="75">
        <v>0</v>
      </c>
      <c r="F23" s="74" t="e">
        <f>E4</f>
        <v>#REF!</v>
      </c>
      <c r="G23" s="75">
        <v>0</v>
      </c>
      <c r="H23" s="74" t="e">
        <f>G4</f>
        <v>#REF!</v>
      </c>
    </row>
    <row r="24" spans="1:8" ht="24.75" customHeight="1" x14ac:dyDescent="0.3">
      <c r="A24" s="181" t="s">
        <v>63</v>
      </c>
      <c r="B24" s="181"/>
      <c r="C24" s="18" t="e">
        <f>C4-C23</f>
        <v>#REF!</v>
      </c>
      <c r="D24" s="74" t="e">
        <f>#REF!</f>
        <v>#REF!</v>
      </c>
      <c r="E24" s="18" t="e">
        <f>E4-E23</f>
        <v>#REF!</v>
      </c>
      <c r="F24" s="74" t="e">
        <f>#REF!</f>
        <v>#REF!</v>
      </c>
      <c r="G24" s="18" t="e">
        <f>G4-G23</f>
        <v>#REF!</v>
      </c>
      <c r="H24" s="74" t="e">
        <f>#REF!</f>
        <v>#REF!</v>
      </c>
    </row>
  </sheetData>
  <protectedRanges>
    <protectedRange sqref="C17:C22 E17:E22 G17:G22 G4:G7 E4:E7 C4:C7 E9:E15 G9:G15 C9:C15" name="Диапазон1_4" securityDescriptor="O:WDG:WDD:(A;;CC;;;WD)"/>
  </protectedRanges>
  <mergeCells count="20">
    <mergeCell ref="A8:B8"/>
    <mergeCell ref="A19:B19"/>
    <mergeCell ref="A21:B21"/>
    <mergeCell ref="A23:B23"/>
    <mergeCell ref="A24:B24"/>
    <mergeCell ref="A13:B13"/>
    <mergeCell ref="A14:B14"/>
    <mergeCell ref="A15:B15"/>
    <mergeCell ref="A17:B17"/>
    <mergeCell ref="A16:H16"/>
    <mergeCell ref="E2:F2"/>
    <mergeCell ref="G2:H2"/>
    <mergeCell ref="I1:K4"/>
    <mergeCell ref="A3:B3"/>
    <mergeCell ref="A7:B7"/>
    <mergeCell ref="A4:B4"/>
    <mergeCell ref="A5:B5"/>
    <mergeCell ref="A6:B6"/>
    <mergeCell ref="A2:B2"/>
    <mergeCell ref="C2:D2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topLeftCell="A4" zoomScale="130" zoomScaleNormal="115" zoomScaleSheetLayoutView="130" workbookViewId="0">
      <selection activeCell="E21" sqref="E21"/>
    </sheetView>
  </sheetViews>
  <sheetFormatPr defaultRowHeight="14.4" x14ac:dyDescent="0.3"/>
  <cols>
    <col min="1" max="1" width="47.44140625" customWidth="1"/>
    <col min="2" max="2" width="11.44140625" customWidth="1"/>
    <col min="5" max="5" width="9.5546875" customWidth="1"/>
    <col min="7" max="7" width="6.44140625" style="54" customWidth="1"/>
    <col min="8" max="8" width="6.44140625" customWidth="1"/>
    <col min="9" max="9" width="6.44140625" style="54" customWidth="1"/>
    <col min="11" max="11" width="6.6640625" style="54" customWidth="1"/>
  </cols>
  <sheetData>
    <row r="1" spans="1:14" ht="15" customHeight="1" x14ac:dyDescent="0.3">
      <c r="A1" s="199" t="s">
        <v>115</v>
      </c>
      <c r="B1" s="199"/>
      <c r="C1" s="199"/>
      <c r="D1" s="199"/>
      <c r="E1" s="199"/>
      <c r="F1" s="199"/>
      <c r="G1" s="199"/>
      <c r="H1" s="199"/>
      <c r="I1" s="76"/>
      <c r="L1" s="172" t="s">
        <v>124</v>
      </c>
      <c r="M1" s="172"/>
      <c r="N1" s="172"/>
    </row>
    <row r="2" spans="1:14" s="54" customFormat="1" ht="15" customHeight="1" thickBot="1" x14ac:dyDescent="0.35">
      <c r="A2" s="61" t="e">
        <f>#REF!</f>
        <v>#REF!</v>
      </c>
      <c r="B2" s="61"/>
      <c r="C2" s="61"/>
      <c r="D2" s="61"/>
      <c r="E2" s="61"/>
      <c r="F2" s="76"/>
      <c r="G2" s="76"/>
      <c r="L2" s="172"/>
      <c r="M2" s="172"/>
      <c r="N2" s="172"/>
    </row>
    <row r="3" spans="1:14" ht="14.25" customHeight="1" thickBot="1" x14ac:dyDescent="0.35">
      <c r="A3" s="194" t="s">
        <v>1</v>
      </c>
      <c r="B3" s="195"/>
      <c r="C3" s="195"/>
      <c r="D3" s="195"/>
      <c r="E3" s="195"/>
      <c r="F3" s="81" t="s">
        <v>137</v>
      </c>
      <c r="G3" s="81"/>
      <c r="H3" s="82">
        <v>2014</v>
      </c>
      <c r="I3" s="82"/>
      <c r="J3" s="82">
        <v>2015</v>
      </c>
      <c r="K3" s="82" t="s">
        <v>30</v>
      </c>
      <c r="L3" s="172"/>
      <c r="M3" s="172"/>
      <c r="N3" s="172"/>
    </row>
    <row r="4" spans="1:14" ht="12.75" customHeight="1" x14ac:dyDescent="0.3">
      <c r="A4" s="188" t="s">
        <v>116</v>
      </c>
      <c r="B4" s="189"/>
      <c r="C4" s="189"/>
      <c r="D4" s="189"/>
      <c r="E4" s="190"/>
      <c r="F4" s="77">
        <f>F8+F5</f>
        <v>0</v>
      </c>
      <c r="G4" s="78"/>
      <c r="H4" s="77">
        <f>H8+H5</f>
        <v>0</v>
      </c>
      <c r="I4" s="78"/>
      <c r="J4" s="77">
        <f>J8+J5</f>
        <v>0</v>
      </c>
      <c r="K4" s="78"/>
      <c r="L4" s="172"/>
      <c r="M4" s="172"/>
      <c r="N4" s="172"/>
    </row>
    <row r="5" spans="1:14" ht="10.5" customHeight="1" x14ac:dyDescent="0.3">
      <c r="A5" s="196" t="s">
        <v>65</v>
      </c>
      <c r="B5" s="197"/>
      <c r="C5" s="197"/>
      <c r="D5" s="197"/>
      <c r="E5" s="198"/>
      <c r="F5" s="77">
        <f>F7+F6</f>
        <v>0</v>
      </c>
      <c r="G5" s="79" t="e">
        <f>F5/F4</f>
        <v>#DIV/0!</v>
      </c>
      <c r="H5" s="77">
        <f>H7+H6</f>
        <v>0</v>
      </c>
      <c r="I5" s="79" t="e">
        <f>H5/H4</f>
        <v>#DIV/0!</v>
      </c>
      <c r="J5" s="77">
        <f>J7+J6</f>
        <v>0</v>
      </c>
      <c r="K5" s="79" t="e">
        <f>J5/J4</f>
        <v>#DIV/0!</v>
      </c>
    </row>
    <row r="6" spans="1:14" ht="11.25" customHeight="1" x14ac:dyDescent="0.3">
      <c r="A6" s="191" t="s">
        <v>66</v>
      </c>
      <c r="B6" s="192"/>
      <c r="C6" s="192"/>
      <c r="D6" s="192"/>
      <c r="E6" s="193"/>
      <c r="F6" s="80">
        <v>0</v>
      </c>
      <c r="G6" s="79" t="e">
        <f>F6/F5</f>
        <v>#DIV/0!</v>
      </c>
      <c r="H6" s="80">
        <v>0</v>
      </c>
      <c r="I6" s="79" t="e">
        <f>H6/H5</f>
        <v>#DIV/0!</v>
      </c>
      <c r="J6" s="80">
        <v>0</v>
      </c>
      <c r="K6" s="79" t="e">
        <f>J6/J5</f>
        <v>#DIV/0!</v>
      </c>
      <c r="L6" s="95" t="s">
        <v>142</v>
      </c>
    </row>
    <row r="7" spans="1:14" s="54" customFormat="1" ht="11.25" customHeight="1" x14ac:dyDescent="0.3">
      <c r="A7" s="191" t="s">
        <v>131</v>
      </c>
      <c r="B7" s="192"/>
      <c r="C7" s="192"/>
      <c r="D7" s="192"/>
      <c r="E7" s="193"/>
      <c r="F7" s="80">
        <v>0</v>
      </c>
      <c r="G7" s="79" t="e">
        <f>F7/F5</f>
        <v>#DIV/0!</v>
      </c>
      <c r="H7" s="80">
        <v>0</v>
      </c>
      <c r="I7" s="79" t="e">
        <f>H7/H5</f>
        <v>#DIV/0!</v>
      </c>
      <c r="J7" s="80">
        <v>0</v>
      </c>
      <c r="K7" s="79" t="e">
        <f>J7/J5</f>
        <v>#DIV/0!</v>
      </c>
    </row>
    <row r="8" spans="1:14" s="54" customFormat="1" ht="11.25" customHeight="1" x14ac:dyDescent="0.3">
      <c r="A8" s="196" t="s">
        <v>117</v>
      </c>
      <c r="B8" s="197"/>
      <c r="C8" s="197"/>
      <c r="D8" s="197"/>
      <c r="E8" s="198"/>
      <c r="F8" s="77">
        <f>F10+F9</f>
        <v>0</v>
      </c>
      <c r="G8" s="79" t="e">
        <f>F8/F4</f>
        <v>#DIV/0!</v>
      </c>
      <c r="H8" s="77">
        <f>H10+H9</f>
        <v>0</v>
      </c>
      <c r="I8" s="79" t="e">
        <f>H8/H4</f>
        <v>#DIV/0!</v>
      </c>
      <c r="J8" s="77">
        <f>J10+J9</f>
        <v>0</v>
      </c>
      <c r="K8" s="79" t="e">
        <f>J8/J4</f>
        <v>#DIV/0!</v>
      </c>
    </row>
    <row r="9" spans="1:14" s="54" customFormat="1" ht="11.25" customHeight="1" x14ac:dyDescent="0.3">
      <c r="A9" s="191" t="s">
        <v>118</v>
      </c>
      <c r="B9" s="192"/>
      <c r="C9" s="192"/>
      <c r="D9" s="192"/>
      <c r="E9" s="193"/>
      <c r="F9" s="80">
        <v>0</v>
      </c>
      <c r="G9" s="79" t="e">
        <f>F9/F8</f>
        <v>#DIV/0!</v>
      </c>
      <c r="H9" s="80">
        <v>0</v>
      </c>
      <c r="I9" s="79" t="e">
        <f>H9/H8</f>
        <v>#DIV/0!</v>
      </c>
      <c r="J9" s="80">
        <v>0</v>
      </c>
      <c r="K9" s="79" t="e">
        <f>J9/J8</f>
        <v>#DIV/0!</v>
      </c>
    </row>
    <row r="10" spans="1:14" s="54" customFormat="1" ht="11.25" customHeight="1" x14ac:dyDescent="0.3">
      <c r="A10" s="191" t="s">
        <v>132</v>
      </c>
      <c r="B10" s="192"/>
      <c r="C10" s="192"/>
      <c r="D10" s="192"/>
      <c r="E10" s="193"/>
      <c r="F10" s="80">
        <v>0</v>
      </c>
      <c r="G10" s="79" t="e">
        <f>F10/F8</f>
        <v>#DIV/0!</v>
      </c>
      <c r="H10" s="80">
        <v>0</v>
      </c>
      <c r="I10" s="79" t="e">
        <f>H10/H8</f>
        <v>#DIV/0!</v>
      </c>
      <c r="J10" s="80">
        <v>0</v>
      </c>
      <c r="K10" s="79" t="e">
        <f>J10/J8</f>
        <v>#DIV/0!</v>
      </c>
    </row>
    <row r="11" spans="1:14" ht="25.5" customHeight="1" x14ac:dyDescent="0.3">
      <c r="A11" s="196" t="s">
        <v>119</v>
      </c>
      <c r="B11" s="197"/>
      <c r="C11" s="197"/>
      <c r="D11" s="197"/>
      <c r="E11" s="198"/>
      <c r="F11" s="80">
        <v>0</v>
      </c>
      <c r="G11" s="79" t="e">
        <f>F11/F4</f>
        <v>#DIV/0!</v>
      </c>
      <c r="H11" s="80">
        <v>0</v>
      </c>
      <c r="I11" s="79" t="e">
        <f>H11/H4</f>
        <v>#DIV/0!</v>
      </c>
      <c r="J11" s="80">
        <v>0</v>
      </c>
      <c r="K11" s="79" t="e">
        <f>J11/J4</f>
        <v>#DIV/0!</v>
      </c>
    </row>
    <row r="12" spans="1:14" ht="15" customHeight="1" x14ac:dyDescent="0.3">
      <c r="A12" s="196" t="s">
        <v>120</v>
      </c>
      <c r="B12" s="197"/>
      <c r="C12" s="197"/>
      <c r="D12" s="197"/>
      <c r="E12" s="198"/>
      <c r="F12" s="80">
        <v>0</v>
      </c>
      <c r="G12" s="79" t="e">
        <f>F12/F4</f>
        <v>#DIV/0!</v>
      </c>
      <c r="H12" s="80">
        <v>0</v>
      </c>
      <c r="I12" s="79" t="e">
        <f>H12/H4</f>
        <v>#DIV/0!</v>
      </c>
      <c r="J12" s="80">
        <v>0</v>
      </c>
      <c r="K12" s="79" t="e">
        <f>J12/J4</f>
        <v>#DIV/0!</v>
      </c>
    </row>
    <row r="13" spans="1:14" ht="12.75" customHeight="1" x14ac:dyDescent="0.3">
      <c r="A13" s="188" t="s">
        <v>73</v>
      </c>
      <c r="B13" s="189"/>
      <c r="C13" s="189"/>
      <c r="D13" s="189"/>
      <c r="E13" s="190"/>
      <c r="F13" s="80">
        <v>30</v>
      </c>
      <c r="G13" s="77"/>
      <c r="H13" s="80">
        <v>31</v>
      </c>
      <c r="I13" s="77"/>
      <c r="J13" s="80">
        <v>34</v>
      </c>
      <c r="K13" s="77"/>
    </row>
    <row r="14" spans="1:14" ht="37.5" customHeight="1" x14ac:dyDescent="0.3">
      <c r="A14" s="191" t="s">
        <v>121</v>
      </c>
      <c r="B14" s="192"/>
      <c r="C14" s="192"/>
      <c r="D14" s="192"/>
      <c r="E14" s="193"/>
      <c r="F14" s="80">
        <v>0</v>
      </c>
      <c r="G14" s="79">
        <f>F14/F13</f>
        <v>0</v>
      </c>
      <c r="H14" s="80">
        <v>0</v>
      </c>
      <c r="I14" s="79">
        <f>H14/H13</f>
        <v>0</v>
      </c>
      <c r="J14" s="80">
        <v>0</v>
      </c>
      <c r="K14" s="79">
        <f>J14/J13</f>
        <v>0</v>
      </c>
    </row>
  </sheetData>
  <protectedRanges>
    <protectedRange sqref="F5:G14 I5:I14 K5:K14 H5:H12 J5:J12" name="Диапазон1_1" securityDescriptor="O:WDG:WDD:(A;;CC;;;WD)"/>
  </protectedRanges>
  <mergeCells count="14">
    <mergeCell ref="L1:N4"/>
    <mergeCell ref="A13:E13"/>
    <mergeCell ref="A14:E14"/>
    <mergeCell ref="A3:E3"/>
    <mergeCell ref="A4:E4"/>
    <mergeCell ref="A5:E5"/>
    <mergeCell ref="A6:E6"/>
    <mergeCell ref="A11:E11"/>
    <mergeCell ref="A12:E12"/>
    <mergeCell ref="A1:H1"/>
    <mergeCell ref="A7:E7"/>
    <mergeCell ref="A8:E8"/>
    <mergeCell ref="A9:E9"/>
    <mergeCell ref="A10:E10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SheetLayoutView="100" workbookViewId="0">
      <selection activeCell="F18" sqref="F18"/>
    </sheetView>
  </sheetViews>
  <sheetFormatPr defaultRowHeight="14.4" x14ac:dyDescent="0.3"/>
  <cols>
    <col min="5" max="5" width="21.6640625" customWidth="1"/>
    <col min="6" max="6" width="10.44140625" customWidth="1"/>
    <col min="7" max="7" width="15.6640625" customWidth="1"/>
    <col min="9" max="9" width="47.44140625" customWidth="1"/>
    <col min="10" max="10" width="11.44140625" customWidth="1"/>
  </cols>
  <sheetData>
    <row r="1" spans="1:11" s="54" customFormat="1" ht="15" thickBot="1" x14ac:dyDescent="0.35">
      <c r="B1" s="54" t="e">
        <f>#REF!</f>
        <v>#REF!</v>
      </c>
    </row>
    <row r="2" spans="1:11" ht="31.8" thickBot="1" x14ac:dyDescent="0.35">
      <c r="A2" s="204" t="s">
        <v>123</v>
      </c>
      <c r="B2" s="205"/>
      <c r="C2" s="205"/>
      <c r="D2" s="205"/>
      <c r="E2" s="206"/>
      <c r="F2" s="38" t="s">
        <v>51</v>
      </c>
      <c r="G2" s="39" t="s">
        <v>74</v>
      </c>
    </row>
    <row r="3" spans="1:11" ht="15.6" x14ac:dyDescent="0.3">
      <c r="A3" s="207" t="s">
        <v>75</v>
      </c>
      <c r="B3" s="208"/>
      <c r="C3" s="208"/>
      <c r="D3" s="208"/>
      <c r="E3" s="208"/>
      <c r="F3" s="85">
        <f>F4+F5+F6+F7+F8+F9</f>
        <v>1</v>
      </c>
      <c r="G3" s="43"/>
    </row>
    <row r="4" spans="1:11" ht="27.75" customHeight="1" x14ac:dyDescent="0.3">
      <c r="A4" s="40"/>
      <c r="B4" s="209" t="s">
        <v>122</v>
      </c>
      <c r="C4" s="209"/>
      <c r="D4" s="209"/>
      <c r="E4" s="209"/>
      <c r="F4" s="83">
        <v>0</v>
      </c>
      <c r="G4" s="41">
        <f>F4/F3</f>
        <v>0</v>
      </c>
      <c r="H4" s="200" t="s">
        <v>124</v>
      </c>
      <c r="I4" s="201"/>
      <c r="J4" s="201"/>
      <c r="K4" s="201"/>
    </row>
    <row r="5" spans="1:11" ht="24" customHeight="1" x14ac:dyDescent="0.3">
      <c r="A5" s="40"/>
      <c r="B5" s="202" t="s">
        <v>76</v>
      </c>
      <c r="C5" s="202"/>
      <c r="D5" s="202"/>
      <c r="E5" s="202"/>
      <c r="F5" s="52">
        <v>1</v>
      </c>
      <c r="G5" s="41">
        <f>F5/F3</f>
        <v>1</v>
      </c>
      <c r="H5" s="95" t="s">
        <v>142</v>
      </c>
    </row>
    <row r="6" spans="1:11" ht="38.25" customHeight="1" x14ac:dyDescent="0.3">
      <c r="A6" s="40"/>
      <c r="B6" s="202" t="s">
        <v>77</v>
      </c>
      <c r="C6" s="202"/>
      <c r="D6" s="202"/>
      <c r="E6" s="202"/>
      <c r="F6" s="52">
        <v>0</v>
      </c>
      <c r="G6" s="41">
        <f>F6/F3</f>
        <v>0</v>
      </c>
    </row>
    <row r="7" spans="1:11" ht="37.5" customHeight="1" x14ac:dyDescent="0.3">
      <c r="A7" s="40"/>
      <c r="B7" s="202" t="s">
        <v>78</v>
      </c>
      <c r="C7" s="202"/>
      <c r="D7" s="202"/>
      <c r="E7" s="202"/>
      <c r="F7" s="52">
        <v>0</v>
      </c>
      <c r="G7" s="41">
        <f>F7/F3</f>
        <v>0</v>
      </c>
    </row>
    <row r="8" spans="1:11" ht="41.25" customHeight="1" x14ac:dyDescent="0.3">
      <c r="A8" s="40"/>
      <c r="B8" s="202" t="s">
        <v>79</v>
      </c>
      <c r="C8" s="202"/>
      <c r="D8" s="202"/>
      <c r="E8" s="202"/>
      <c r="F8" s="52">
        <v>0</v>
      </c>
      <c r="G8" s="41">
        <f>F8/F3</f>
        <v>0</v>
      </c>
    </row>
    <row r="9" spans="1:11" ht="36" customHeight="1" thickBot="1" x14ac:dyDescent="0.35">
      <c r="A9" s="42"/>
      <c r="B9" s="203" t="s">
        <v>80</v>
      </c>
      <c r="C9" s="203"/>
      <c r="D9" s="203"/>
      <c r="E9" s="203"/>
      <c r="F9" s="84">
        <v>0</v>
      </c>
      <c r="G9" s="41">
        <f>F9/F3</f>
        <v>0</v>
      </c>
    </row>
  </sheetData>
  <protectedRanges>
    <protectedRange sqref="F4:F9" name="Диапазон1_1" securityDescriptor="O:WDG:WDD:(A;;CC;;;WD)"/>
  </protectedRanges>
  <mergeCells count="9">
    <mergeCell ref="H4:K4"/>
    <mergeCell ref="B8:E8"/>
    <mergeCell ref="B9:E9"/>
    <mergeCell ref="B7:E7"/>
    <mergeCell ref="A2:E2"/>
    <mergeCell ref="A3:E3"/>
    <mergeCell ref="B4:E4"/>
    <mergeCell ref="B5:E5"/>
    <mergeCell ref="B6:E6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15" zoomScaleSheetLayoutView="100" workbookViewId="0">
      <selection activeCell="G10" sqref="G10"/>
    </sheetView>
  </sheetViews>
  <sheetFormatPr defaultRowHeight="14.4" x14ac:dyDescent="0.3"/>
  <cols>
    <col min="3" max="3" width="18.109375" customWidth="1"/>
    <col min="4" max="4" width="18" customWidth="1"/>
    <col min="5" max="5" width="15.88671875" customWidth="1"/>
    <col min="6" max="6" width="17" customWidth="1"/>
    <col min="7" max="7" width="16.109375" customWidth="1"/>
    <col min="8" max="9" width="15.33203125" customWidth="1"/>
  </cols>
  <sheetData>
    <row r="1" spans="1:10" s="54" customFormat="1" ht="15.6" x14ac:dyDescent="0.3">
      <c r="A1" s="130"/>
      <c r="B1" s="130"/>
      <c r="C1" s="130" t="e">
        <f>#REF!</f>
        <v>#REF!</v>
      </c>
      <c r="D1" s="130"/>
      <c r="E1" s="130"/>
      <c r="F1" s="130"/>
      <c r="J1" s="95" t="s">
        <v>142</v>
      </c>
    </row>
    <row r="2" spans="1:10" ht="39.75" customHeight="1" x14ac:dyDescent="0.3">
      <c r="A2" s="44" t="s">
        <v>81</v>
      </c>
      <c r="B2" s="44"/>
      <c r="C2" s="44"/>
      <c r="D2" s="49"/>
      <c r="E2" s="130"/>
      <c r="F2" s="130"/>
      <c r="G2" s="45" t="s">
        <v>95</v>
      </c>
      <c r="H2" s="69">
        <v>542</v>
      </c>
    </row>
    <row r="3" spans="1:10" ht="52.8" x14ac:dyDescent="0.3">
      <c r="A3" s="214" t="s">
        <v>31</v>
      </c>
      <c r="B3" s="215"/>
      <c r="C3" s="216"/>
      <c r="D3" s="45" t="s">
        <v>94</v>
      </c>
      <c r="E3" s="45" t="s">
        <v>82</v>
      </c>
      <c r="F3" s="45" t="s">
        <v>83</v>
      </c>
      <c r="G3" s="45" t="s">
        <v>84</v>
      </c>
      <c r="H3" s="45" t="s">
        <v>85</v>
      </c>
      <c r="I3" s="45" t="s">
        <v>86</v>
      </c>
    </row>
    <row r="4" spans="1:10" ht="12.75" customHeight="1" x14ac:dyDescent="0.3">
      <c r="A4" s="217" t="s">
        <v>139</v>
      </c>
      <c r="B4" s="218"/>
      <c r="C4" s="219"/>
      <c r="D4" s="131"/>
      <c r="E4" s="132">
        <f>E5</f>
        <v>0</v>
      </c>
      <c r="F4" s="132">
        <f>F5</f>
        <v>0</v>
      </c>
      <c r="G4" s="46">
        <f>G5</f>
        <v>2000</v>
      </c>
      <c r="H4" s="47">
        <f>SUM(D4:G4)</f>
        <v>2000</v>
      </c>
      <c r="I4" s="70">
        <f>H4/H2</f>
        <v>3.6900369003690039</v>
      </c>
    </row>
    <row r="5" spans="1:10" ht="12.75" customHeight="1" x14ac:dyDescent="0.3">
      <c r="A5" s="217" t="s">
        <v>140</v>
      </c>
      <c r="B5" s="218"/>
      <c r="C5" s="219"/>
      <c r="D5" s="133">
        <f>SUM(D6:D12)</f>
        <v>0</v>
      </c>
      <c r="E5" s="133">
        <f>SUM(E6:E12)</f>
        <v>0</v>
      </c>
      <c r="F5" s="133">
        <f>SUM(F6:F12)</f>
        <v>0</v>
      </c>
      <c r="G5" s="51">
        <f>SUM(G6:G12)</f>
        <v>2000</v>
      </c>
      <c r="H5" s="47">
        <f t="shared" ref="H5:H12" si="0">SUM(D5:G5)</f>
        <v>2000</v>
      </c>
      <c r="I5" s="70">
        <f>H5/H2</f>
        <v>3.6900369003690039</v>
      </c>
    </row>
    <row r="6" spans="1:10" ht="34.200000000000003" customHeight="1" x14ac:dyDescent="0.3">
      <c r="A6" s="134"/>
      <c r="B6" s="212" t="s">
        <v>87</v>
      </c>
      <c r="C6" s="213"/>
      <c r="D6" s="131"/>
      <c r="E6" s="132"/>
      <c r="F6" s="132"/>
      <c r="G6" s="46">
        <v>2000</v>
      </c>
      <c r="H6" s="47">
        <f t="shared" si="0"/>
        <v>2000</v>
      </c>
      <c r="I6" s="70">
        <f>H6/H2</f>
        <v>3.6900369003690039</v>
      </c>
    </row>
    <row r="7" spans="1:10" ht="24" customHeight="1" x14ac:dyDescent="0.3">
      <c r="A7" s="134"/>
      <c r="B7" s="212" t="s">
        <v>88</v>
      </c>
      <c r="C7" s="213"/>
      <c r="D7" s="131">
        <v>0</v>
      </c>
      <c r="E7" s="132">
        <v>0</v>
      </c>
      <c r="F7" s="132">
        <v>0</v>
      </c>
      <c r="G7" s="46">
        <v>0</v>
      </c>
      <c r="H7" s="47">
        <f t="shared" si="0"/>
        <v>0</v>
      </c>
      <c r="I7" s="70">
        <f>H7/H2</f>
        <v>0</v>
      </c>
    </row>
    <row r="8" spans="1:10" ht="24" customHeight="1" x14ac:dyDescent="0.3">
      <c r="A8" s="134"/>
      <c r="B8" s="212" t="s">
        <v>89</v>
      </c>
      <c r="C8" s="213"/>
      <c r="D8" s="131">
        <v>0</v>
      </c>
      <c r="E8" s="132">
        <v>0</v>
      </c>
      <c r="F8" s="132">
        <v>0</v>
      </c>
      <c r="G8" s="46">
        <v>0</v>
      </c>
      <c r="H8" s="47">
        <f t="shared" si="0"/>
        <v>0</v>
      </c>
      <c r="I8" s="70">
        <f>H8/H2</f>
        <v>0</v>
      </c>
    </row>
    <row r="9" spans="1:10" ht="24" customHeight="1" x14ac:dyDescent="0.3">
      <c r="A9" s="48"/>
      <c r="B9" s="210" t="s">
        <v>90</v>
      </c>
      <c r="C9" s="211"/>
      <c r="D9" s="50">
        <v>0</v>
      </c>
      <c r="E9" s="46">
        <v>0</v>
      </c>
      <c r="F9" s="46">
        <v>0</v>
      </c>
      <c r="G9" s="46">
        <v>0</v>
      </c>
      <c r="H9" s="47">
        <f t="shared" si="0"/>
        <v>0</v>
      </c>
      <c r="I9" s="70">
        <f>H9/H2</f>
        <v>0</v>
      </c>
    </row>
    <row r="10" spans="1:10" ht="24" customHeight="1" x14ac:dyDescent="0.3">
      <c r="A10" s="48"/>
      <c r="B10" s="210" t="s">
        <v>91</v>
      </c>
      <c r="C10" s="211"/>
      <c r="D10" s="50">
        <v>0</v>
      </c>
      <c r="E10" s="46">
        <v>0</v>
      </c>
      <c r="F10" s="46">
        <v>0</v>
      </c>
      <c r="G10" s="46">
        <v>0</v>
      </c>
      <c r="H10" s="47">
        <f t="shared" si="0"/>
        <v>0</v>
      </c>
      <c r="I10" s="70">
        <f>H10/H2</f>
        <v>0</v>
      </c>
    </row>
    <row r="11" spans="1:10" ht="24" customHeight="1" x14ac:dyDescent="0.3">
      <c r="A11" s="48"/>
      <c r="B11" s="210" t="s">
        <v>92</v>
      </c>
      <c r="C11" s="211"/>
      <c r="D11" s="50">
        <v>0</v>
      </c>
      <c r="E11" s="46">
        <v>0</v>
      </c>
      <c r="F11" s="46">
        <v>0</v>
      </c>
      <c r="G11" s="46">
        <v>0</v>
      </c>
      <c r="H11" s="47">
        <f t="shared" si="0"/>
        <v>0</v>
      </c>
      <c r="I11" s="70">
        <f>H11/H2</f>
        <v>0</v>
      </c>
    </row>
    <row r="12" spans="1:10" ht="24" customHeight="1" x14ac:dyDescent="0.3">
      <c r="A12" s="48"/>
      <c r="B12" s="210" t="s">
        <v>93</v>
      </c>
      <c r="C12" s="211"/>
      <c r="D12" s="50">
        <v>0</v>
      </c>
      <c r="E12" s="46">
        <v>0</v>
      </c>
      <c r="F12" s="46">
        <v>0</v>
      </c>
      <c r="G12" s="46">
        <v>0</v>
      </c>
      <c r="H12" s="47">
        <f t="shared" si="0"/>
        <v>0</v>
      </c>
      <c r="I12" s="70">
        <f>H12/H2</f>
        <v>0</v>
      </c>
    </row>
    <row r="13" spans="1:10" x14ac:dyDescent="0.3">
      <c r="A13" s="19"/>
      <c r="B13" s="20" t="s">
        <v>64</v>
      </c>
    </row>
  </sheetData>
  <protectedRanges>
    <protectedRange sqref="E6:G12 E4:G4" name="Диапазон1_1" securityDescriptor="O:WDG:WDD:(A;;CC;;;WD)"/>
  </protectedRanges>
  <mergeCells count="10">
    <mergeCell ref="A3:C3"/>
    <mergeCell ref="A4:C4"/>
    <mergeCell ref="A5:C5"/>
    <mergeCell ref="B6:C6"/>
    <mergeCell ref="B7:C7"/>
    <mergeCell ref="B9:C9"/>
    <mergeCell ref="B10:C10"/>
    <mergeCell ref="B11:C11"/>
    <mergeCell ref="B12:C12"/>
    <mergeCell ref="B8:C8"/>
  </mergeCells>
  <pageMargins left="0.7" right="0.7" top="0.75" bottom="0.75" header="0.3" footer="0.3"/>
  <pageSetup paperSize="9" scale="6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topLeftCell="A7" zoomScaleSheetLayoutView="100" workbookViewId="0">
      <selection activeCell="H6" sqref="H6"/>
    </sheetView>
  </sheetViews>
  <sheetFormatPr defaultRowHeight="14.4" x14ac:dyDescent="0.3"/>
  <cols>
    <col min="3" max="3" width="42.88671875" customWidth="1"/>
    <col min="5" max="5" width="13.6640625" bestFit="1" customWidth="1"/>
    <col min="6" max="6" width="16.44140625" customWidth="1"/>
    <col min="7" max="7" width="14.44140625" customWidth="1"/>
  </cols>
  <sheetData>
    <row r="1" spans="1:10" s="54" customFormat="1" x14ac:dyDescent="0.3">
      <c r="C1" s="54" t="e">
        <f>#REF!</f>
        <v>#REF!</v>
      </c>
    </row>
    <row r="2" spans="1:10" ht="20.25" customHeight="1" x14ac:dyDescent="0.3">
      <c r="A2" s="236" t="s">
        <v>145</v>
      </c>
      <c r="B2" s="236"/>
      <c r="C2" s="236"/>
      <c r="D2" s="236"/>
      <c r="E2" s="236"/>
      <c r="F2" s="236"/>
      <c r="G2" s="236"/>
      <c r="H2" s="220" t="s">
        <v>124</v>
      </c>
      <c r="I2" s="220"/>
      <c r="J2" s="220"/>
    </row>
    <row r="3" spans="1:10" ht="41.4" x14ac:dyDescent="0.3">
      <c r="A3" s="237" t="s">
        <v>31</v>
      </c>
      <c r="B3" s="238"/>
      <c r="C3" s="239"/>
      <c r="D3" s="55" t="s">
        <v>96</v>
      </c>
      <c r="E3" s="55" t="s">
        <v>97</v>
      </c>
      <c r="F3" s="55" t="s">
        <v>98</v>
      </c>
      <c r="G3" s="55" t="s">
        <v>99</v>
      </c>
      <c r="H3" s="220"/>
      <c r="I3" s="220"/>
      <c r="J3" s="220"/>
    </row>
    <row r="4" spans="1:10" ht="31.5" customHeight="1" x14ac:dyDescent="0.3">
      <c r="A4" s="228" t="s">
        <v>130</v>
      </c>
      <c r="B4" s="228"/>
      <c r="C4" s="228"/>
      <c r="D4" s="56" t="s">
        <v>28</v>
      </c>
      <c r="E4" s="135">
        <v>542</v>
      </c>
      <c r="F4" s="240"/>
      <c r="G4" s="241"/>
      <c r="H4" s="95" t="s">
        <v>142</v>
      </c>
    </row>
    <row r="5" spans="1:10" s="54" customFormat="1" ht="31.5" customHeight="1" x14ac:dyDescent="0.3">
      <c r="A5" s="227" t="s">
        <v>135</v>
      </c>
      <c r="B5" s="227"/>
      <c r="C5" s="228"/>
      <c r="D5" s="56" t="s">
        <v>28</v>
      </c>
      <c r="E5" s="136">
        <v>187</v>
      </c>
      <c r="F5" s="137">
        <f>E5/E4</f>
        <v>0.34501845018450183</v>
      </c>
      <c r="G5" s="138"/>
    </row>
    <row r="6" spans="1:10" ht="44.25" customHeight="1" x14ac:dyDescent="0.3">
      <c r="A6" s="227" t="s">
        <v>100</v>
      </c>
      <c r="B6" s="227"/>
      <c r="C6" s="228"/>
      <c r="D6" s="56" t="s">
        <v>28</v>
      </c>
      <c r="E6" s="136">
        <v>206</v>
      </c>
      <c r="F6" s="139">
        <f>E6/E4</f>
        <v>0.38007380073800739</v>
      </c>
      <c r="G6" s="140"/>
    </row>
    <row r="7" spans="1:10" ht="15.75" customHeight="1" x14ac:dyDescent="0.3">
      <c r="A7" s="232" t="s">
        <v>101</v>
      </c>
      <c r="B7" s="232"/>
      <c r="C7" s="233"/>
      <c r="D7" s="57"/>
      <c r="E7" s="141">
        <v>204</v>
      </c>
      <c r="F7" s="234"/>
      <c r="G7" s="235"/>
    </row>
    <row r="8" spans="1:10" ht="33" customHeight="1" x14ac:dyDescent="0.3">
      <c r="A8" s="227" t="s">
        <v>102</v>
      </c>
      <c r="B8" s="227"/>
      <c r="C8" s="228"/>
      <c r="D8" s="57" t="s">
        <v>29</v>
      </c>
      <c r="E8" s="59">
        <v>1387200</v>
      </c>
      <c r="F8" s="142">
        <v>480150</v>
      </c>
      <c r="G8" s="143">
        <v>660000</v>
      </c>
    </row>
    <row r="9" spans="1:10" s="54" customFormat="1" x14ac:dyDescent="0.3">
      <c r="A9" s="221" t="s">
        <v>133</v>
      </c>
      <c r="B9" s="222"/>
      <c r="C9" s="223"/>
      <c r="D9" s="57"/>
      <c r="E9" s="59">
        <f>F9+G9</f>
        <v>1140150</v>
      </c>
      <c r="F9" s="142">
        <v>480150</v>
      </c>
      <c r="G9" s="143">
        <v>660000</v>
      </c>
    </row>
    <row r="10" spans="1:10" ht="47.25" customHeight="1" x14ac:dyDescent="0.3">
      <c r="A10" s="242" t="s">
        <v>103</v>
      </c>
      <c r="B10" s="243"/>
      <c r="C10" s="244"/>
      <c r="D10" s="57" t="s">
        <v>29</v>
      </c>
      <c r="E10" s="144">
        <f>(E9/E6)/E7</f>
        <v>27.130925185608227</v>
      </c>
      <c r="F10" s="145">
        <v>15</v>
      </c>
      <c r="G10" s="146">
        <v>20</v>
      </c>
    </row>
    <row r="11" spans="1:10" s="54" customFormat="1" x14ac:dyDescent="0.3">
      <c r="A11" s="224" t="s">
        <v>134</v>
      </c>
      <c r="B11" s="225"/>
      <c r="C11" s="226"/>
      <c r="D11" s="57" t="s">
        <v>29</v>
      </c>
      <c r="E11" s="147">
        <f>E12+E13</f>
        <v>114.5</v>
      </c>
      <c r="F11" s="148"/>
      <c r="G11" s="148"/>
    </row>
    <row r="12" spans="1:10" s="54" customFormat="1" x14ac:dyDescent="0.3">
      <c r="A12" s="89"/>
      <c r="B12" s="90"/>
      <c r="C12" s="91" t="s">
        <v>107</v>
      </c>
      <c r="D12" s="57" t="s">
        <v>29</v>
      </c>
      <c r="E12" s="149">
        <v>53.5</v>
      </c>
      <c r="F12" s="148"/>
      <c r="G12" s="148"/>
    </row>
    <row r="13" spans="1:10" s="54" customFormat="1" x14ac:dyDescent="0.3">
      <c r="A13" s="62"/>
      <c r="B13" s="63"/>
      <c r="C13" s="91" t="s">
        <v>106</v>
      </c>
      <c r="D13" s="57" t="s">
        <v>29</v>
      </c>
      <c r="E13" s="149">
        <v>61</v>
      </c>
      <c r="F13" s="148"/>
      <c r="G13" s="148"/>
    </row>
    <row r="14" spans="1:10" ht="31.5" customHeight="1" x14ac:dyDescent="0.3">
      <c r="A14" s="229" t="s">
        <v>104</v>
      </c>
      <c r="B14" s="230"/>
      <c r="C14" s="231"/>
      <c r="D14" s="58" t="s">
        <v>29</v>
      </c>
      <c r="E14" s="59">
        <f>E8/E4</f>
        <v>2559.409594095941</v>
      </c>
      <c r="F14" s="53">
        <f>F8/E4</f>
        <v>885.88560885608854</v>
      </c>
      <c r="G14" s="53">
        <f>G8/E4</f>
        <v>1217.7121771217712</v>
      </c>
    </row>
    <row r="15" spans="1:10" ht="55.5" customHeight="1" x14ac:dyDescent="0.3">
      <c r="A15" s="229" t="s">
        <v>105</v>
      </c>
      <c r="B15" s="230"/>
      <c r="C15" s="231"/>
      <c r="D15" s="58" t="s">
        <v>29</v>
      </c>
      <c r="E15" s="59">
        <f>(E8/E4)/E7</f>
        <v>12.546125461254613</v>
      </c>
      <c r="F15" s="53">
        <f>(F8/E4)/E7</f>
        <v>4.3425765140004344</v>
      </c>
      <c r="G15" s="53">
        <f>(G8/E4)/E7</f>
        <v>5.9691773388322122</v>
      </c>
    </row>
  </sheetData>
  <mergeCells count="15">
    <mergeCell ref="A15:C15"/>
    <mergeCell ref="A7:C7"/>
    <mergeCell ref="F7:G7"/>
    <mergeCell ref="A4:C4"/>
    <mergeCell ref="A2:G2"/>
    <mergeCell ref="A3:C3"/>
    <mergeCell ref="F4:G4"/>
    <mergeCell ref="A10:C10"/>
    <mergeCell ref="A6:C6"/>
    <mergeCell ref="A8:C8"/>
    <mergeCell ref="H2:J3"/>
    <mergeCell ref="A9:C9"/>
    <mergeCell ref="A11:C11"/>
    <mergeCell ref="A5:C5"/>
    <mergeCell ref="A14:C14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SheetLayoutView="100" workbookViewId="0">
      <selection activeCell="I49" sqref="I49"/>
    </sheetView>
  </sheetViews>
  <sheetFormatPr defaultRowHeight="15.6" x14ac:dyDescent="0.3"/>
  <cols>
    <col min="1" max="1" width="4.44140625" style="6" customWidth="1"/>
    <col min="2" max="2" width="47.109375" style="6" customWidth="1"/>
    <col min="3" max="3" width="11.6640625" style="6" customWidth="1"/>
    <col min="4" max="4" width="11.109375" style="6" customWidth="1"/>
    <col min="5" max="5" width="7.5546875" style="6" customWidth="1"/>
    <col min="6" max="6" width="11.33203125" style="6" customWidth="1"/>
    <col min="7" max="7" width="7.44140625" style="6" customWidth="1"/>
    <col min="8" max="8" width="18.6640625" style="6" customWidth="1"/>
    <col min="9" max="9" width="47.33203125" customWidth="1"/>
  </cols>
  <sheetData>
    <row r="1" spans="1:9" s="54" customFormat="1" x14ac:dyDescent="0.3">
      <c r="A1" s="6"/>
      <c r="B1" s="6"/>
      <c r="C1" s="6"/>
      <c r="D1" s="6"/>
      <c r="E1" s="6"/>
      <c r="F1" s="6"/>
      <c r="G1" s="6"/>
      <c r="H1" s="6"/>
    </row>
    <row r="2" spans="1:9" ht="22.5" customHeight="1" x14ac:dyDescent="0.3">
      <c r="A2" s="245" t="s">
        <v>14</v>
      </c>
      <c r="B2" s="245"/>
      <c r="C2" s="245"/>
      <c r="D2" s="245"/>
      <c r="E2" s="245"/>
      <c r="F2" s="245"/>
      <c r="G2" s="245"/>
      <c r="H2" s="245"/>
    </row>
    <row r="3" spans="1:9" ht="56.25" customHeight="1" x14ac:dyDescent="0.3">
      <c r="A3" s="21" t="s">
        <v>0</v>
      </c>
      <c r="B3" s="22" t="s">
        <v>1</v>
      </c>
      <c r="C3" s="22" t="s">
        <v>3</v>
      </c>
      <c r="D3" s="22" t="s">
        <v>125</v>
      </c>
      <c r="E3" s="22"/>
      <c r="F3" s="22" t="s">
        <v>141</v>
      </c>
      <c r="G3" s="22"/>
      <c r="H3" s="23" t="s">
        <v>2</v>
      </c>
      <c r="I3" s="86" t="s">
        <v>124</v>
      </c>
    </row>
    <row r="4" spans="1:9" ht="31.2" x14ac:dyDescent="0.3">
      <c r="A4" s="24" t="s">
        <v>9</v>
      </c>
      <c r="B4" s="4" t="s">
        <v>4</v>
      </c>
      <c r="C4" s="24" t="s">
        <v>27</v>
      </c>
      <c r="D4" s="24">
        <v>1</v>
      </c>
      <c r="E4" s="24"/>
      <c r="F4" s="24">
        <v>1</v>
      </c>
      <c r="G4" s="24"/>
      <c r="H4" s="24"/>
    </row>
    <row r="5" spans="1:9" x14ac:dyDescent="0.3">
      <c r="A5" s="28"/>
      <c r="B5" s="1" t="s">
        <v>6</v>
      </c>
      <c r="C5" s="28" t="s">
        <v>27</v>
      </c>
      <c r="D5" s="60"/>
      <c r="E5" s="24"/>
      <c r="F5" s="60"/>
      <c r="G5" s="24"/>
      <c r="H5" s="35"/>
      <c r="I5" s="95"/>
    </row>
    <row r="6" spans="1:9" ht="31.2" x14ac:dyDescent="0.3">
      <c r="A6" s="28"/>
      <c r="B6" s="1" t="s">
        <v>7</v>
      </c>
      <c r="C6" s="28" t="s">
        <v>27</v>
      </c>
      <c r="D6" s="60"/>
      <c r="E6" s="24"/>
      <c r="F6" s="60"/>
      <c r="G6" s="24"/>
      <c r="H6" s="35"/>
    </row>
    <row r="7" spans="1:9" x14ac:dyDescent="0.3">
      <c r="A7" s="28"/>
      <c r="B7" s="1" t="s">
        <v>5</v>
      </c>
      <c r="C7" s="28" t="s">
        <v>27</v>
      </c>
      <c r="D7" s="60">
        <v>1</v>
      </c>
      <c r="E7" s="24"/>
      <c r="F7" s="60">
        <v>1</v>
      </c>
      <c r="G7" s="24"/>
      <c r="H7" s="35"/>
    </row>
    <row r="8" spans="1:9" ht="86.25" customHeight="1" x14ac:dyDescent="0.3">
      <c r="A8" s="24" t="s">
        <v>10</v>
      </c>
      <c r="B8" s="4" t="s">
        <v>126</v>
      </c>
      <c r="C8" s="24" t="s">
        <v>27</v>
      </c>
      <c r="D8" s="24"/>
      <c r="E8" s="24"/>
      <c r="F8" s="24"/>
      <c r="G8" s="24"/>
      <c r="H8" s="24"/>
    </row>
    <row r="9" spans="1:9" x14ac:dyDescent="0.3">
      <c r="A9" s="24"/>
      <c r="B9" s="33" t="s">
        <v>67</v>
      </c>
      <c r="C9" s="24"/>
      <c r="D9" s="24"/>
      <c r="E9" s="87" t="e">
        <f>D9/D8</f>
        <v>#DIV/0!</v>
      </c>
      <c r="F9" s="24"/>
      <c r="G9" s="87" t="e">
        <f>F9/F8</f>
        <v>#DIV/0!</v>
      </c>
      <c r="H9" s="24"/>
    </row>
    <row r="10" spans="1:9" ht="31.2" x14ac:dyDescent="0.3">
      <c r="A10" s="25"/>
      <c r="B10" s="3" t="s">
        <v>15</v>
      </c>
      <c r="C10" s="25" t="s">
        <v>27</v>
      </c>
      <c r="D10" s="27"/>
      <c r="E10" s="88" t="e">
        <f>D10/D8</f>
        <v>#DIV/0!</v>
      </c>
      <c r="F10" s="60"/>
      <c r="G10" s="88" t="e">
        <f>F10/F8</f>
        <v>#DIV/0!</v>
      </c>
      <c r="H10" s="27"/>
    </row>
    <row r="11" spans="1:9" x14ac:dyDescent="0.3">
      <c r="A11" s="25"/>
      <c r="B11" s="34" t="s">
        <v>16</v>
      </c>
      <c r="C11" s="25" t="s">
        <v>27</v>
      </c>
      <c r="D11" s="27"/>
      <c r="E11" s="88" t="e">
        <f>D11/D10</f>
        <v>#DIV/0!</v>
      </c>
      <c r="F11" s="60"/>
      <c r="G11" s="88" t="e">
        <f>F11/F10</f>
        <v>#DIV/0!</v>
      </c>
      <c r="H11" s="27"/>
    </row>
    <row r="12" spans="1:9" ht="33.75" customHeight="1" x14ac:dyDescent="0.3">
      <c r="A12" s="25"/>
      <c r="B12" s="3" t="s">
        <v>22</v>
      </c>
      <c r="C12" s="25" t="s">
        <v>27</v>
      </c>
      <c r="D12" s="27"/>
      <c r="E12" s="88" t="e">
        <f>D12/D8</f>
        <v>#DIV/0!</v>
      </c>
      <c r="F12" s="60"/>
      <c r="G12" s="88" t="e">
        <f>F12/F8</f>
        <v>#DIV/0!</v>
      </c>
      <c r="H12" s="27"/>
    </row>
    <row r="13" spans="1:9" x14ac:dyDescent="0.3">
      <c r="A13" s="25"/>
      <c r="B13" s="34" t="s">
        <v>16</v>
      </c>
      <c r="C13" s="25" t="s">
        <v>27</v>
      </c>
      <c r="D13" s="27"/>
      <c r="E13" s="88" t="e">
        <f>D13/D12</f>
        <v>#DIV/0!</v>
      </c>
      <c r="F13" s="60"/>
      <c r="G13" s="88" t="e">
        <f>F13/F12</f>
        <v>#DIV/0!</v>
      </c>
      <c r="H13" s="27"/>
    </row>
    <row r="14" spans="1:9" ht="19.5" customHeight="1" x14ac:dyDescent="0.3">
      <c r="A14" s="31"/>
      <c r="B14" s="3" t="s">
        <v>23</v>
      </c>
      <c r="C14" s="25" t="s">
        <v>27</v>
      </c>
      <c r="D14" s="27">
        <v>1</v>
      </c>
      <c r="E14" s="88" t="e">
        <f>D14/D8</f>
        <v>#DIV/0!</v>
      </c>
      <c r="F14" s="60">
        <v>1</v>
      </c>
      <c r="G14" s="88" t="e">
        <f>F14/F8</f>
        <v>#DIV/0!</v>
      </c>
      <c r="H14" s="27"/>
    </row>
    <row r="15" spans="1:9" x14ac:dyDescent="0.3">
      <c r="A15" s="31"/>
      <c r="B15" s="34" t="s">
        <v>16</v>
      </c>
      <c r="C15" s="25" t="s">
        <v>27</v>
      </c>
      <c r="D15" s="27">
        <v>1</v>
      </c>
      <c r="E15" s="88">
        <f>D15/D14</f>
        <v>1</v>
      </c>
      <c r="F15" s="60">
        <v>1</v>
      </c>
      <c r="G15" s="88">
        <f>F15/F14</f>
        <v>1</v>
      </c>
      <c r="H15" s="27"/>
    </row>
    <row r="16" spans="1:9" ht="78.75" customHeight="1" x14ac:dyDescent="0.3">
      <c r="A16" s="32" t="s">
        <v>11</v>
      </c>
      <c r="B16" s="4" t="s">
        <v>127</v>
      </c>
      <c r="C16" s="24" t="s">
        <v>27</v>
      </c>
      <c r="D16" s="24"/>
      <c r="E16" s="24"/>
      <c r="F16" s="24"/>
      <c r="G16" s="24"/>
      <c r="H16" s="24"/>
    </row>
    <row r="17" spans="1:8" ht="18.75" customHeight="1" x14ac:dyDescent="0.3">
      <c r="A17" s="32"/>
      <c r="B17" s="33" t="s">
        <v>67</v>
      </c>
      <c r="C17" s="24"/>
      <c r="D17" s="24"/>
      <c r="E17" s="87" t="e">
        <f>D17/D16</f>
        <v>#DIV/0!</v>
      </c>
      <c r="F17" s="24"/>
      <c r="G17" s="87" t="e">
        <f>F17/F16</f>
        <v>#DIV/0!</v>
      </c>
      <c r="H17" s="24"/>
    </row>
    <row r="18" spans="1:8" s="7" customFormat="1" ht="31.2" x14ac:dyDescent="0.3">
      <c r="A18" s="31"/>
      <c r="B18" s="3" t="s">
        <v>15</v>
      </c>
      <c r="C18" s="25" t="s">
        <v>27</v>
      </c>
      <c r="D18" s="60"/>
      <c r="E18" s="88" t="e">
        <f>D18/D16</f>
        <v>#DIV/0!</v>
      </c>
      <c r="F18" s="60"/>
      <c r="G18" s="88" t="e">
        <f>F18/F16</f>
        <v>#DIV/0!</v>
      </c>
      <c r="H18" s="60"/>
    </row>
    <row r="19" spans="1:8" s="7" customFormat="1" x14ac:dyDescent="0.3">
      <c r="A19" s="31"/>
      <c r="B19" s="34" t="s">
        <v>16</v>
      </c>
      <c r="C19" s="25" t="s">
        <v>27</v>
      </c>
      <c r="D19" s="60"/>
      <c r="E19" s="88" t="e">
        <f>D19/D18</f>
        <v>#DIV/0!</v>
      </c>
      <c r="F19" s="60"/>
      <c r="G19" s="88" t="e">
        <f>F19/F18</f>
        <v>#DIV/0!</v>
      </c>
      <c r="H19" s="60"/>
    </row>
    <row r="20" spans="1:8" s="7" customFormat="1" ht="31.2" x14ac:dyDescent="0.3">
      <c r="A20" s="31"/>
      <c r="B20" s="3" t="s">
        <v>22</v>
      </c>
      <c r="C20" s="25" t="s">
        <v>27</v>
      </c>
      <c r="D20" s="60"/>
      <c r="E20" s="88" t="e">
        <f>D20/D16</f>
        <v>#DIV/0!</v>
      </c>
      <c r="F20" s="60"/>
      <c r="G20" s="88" t="e">
        <f>F20/F16</f>
        <v>#DIV/0!</v>
      </c>
      <c r="H20" s="60"/>
    </row>
    <row r="21" spans="1:8" s="7" customFormat="1" x14ac:dyDescent="0.3">
      <c r="A21" s="31"/>
      <c r="B21" s="34" t="s">
        <v>16</v>
      </c>
      <c r="C21" s="25" t="s">
        <v>27</v>
      </c>
      <c r="D21" s="60"/>
      <c r="E21" s="88" t="e">
        <f>D21/D20</f>
        <v>#DIV/0!</v>
      </c>
      <c r="F21" s="60"/>
      <c r="G21" s="88" t="e">
        <f>F21/F20</f>
        <v>#DIV/0!</v>
      </c>
      <c r="H21" s="60"/>
    </row>
    <row r="22" spans="1:8" s="7" customFormat="1" x14ac:dyDescent="0.3">
      <c r="A22" s="31"/>
      <c r="B22" s="3" t="s">
        <v>23</v>
      </c>
      <c r="C22" s="25" t="s">
        <v>27</v>
      </c>
      <c r="D22" s="60">
        <v>0</v>
      </c>
      <c r="E22" s="88" t="e">
        <f>D22/D16</f>
        <v>#DIV/0!</v>
      </c>
      <c r="F22" s="60">
        <v>0</v>
      </c>
      <c r="G22" s="88" t="e">
        <f>F22/F16</f>
        <v>#DIV/0!</v>
      </c>
      <c r="H22" s="60"/>
    </row>
    <row r="23" spans="1:8" s="7" customFormat="1" x14ac:dyDescent="0.3">
      <c r="A23" s="31"/>
      <c r="B23" s="34" t="s">
        <v>16</v>
      </c>
      <c r="C23" s="25" t="s">
        <v>27</v>
      </c>
      <c r="D23" s="60">
        <v>0</v>
      </c>
      <c r="E23" s="88" t="e">
        <f>D23/D22</f>
        <v>#DIV/0!</v>
      </c>
      <c r="F23" s="60">
        <v>0</v>
      </c>
      <c r="G23" s="88" t="e">
        <f>F23/F22</f>
        <v>#DIV/0!</v>
      </c>
      <c r="H23" s="60"/>
    </row>
    <row r="24" spans="1:8" ht="62.4" x14ac:dyDescent="0.3">
      <c r="A24" s="24" t="s">
        <v>12</v>
      </c>
      <c r="B24" s="4" t="s">
        <v>129</v>
      </c>
      <c r="C24" s="24" t="s">
        <v>29</v>
      </c>
      <c r="D24" s="65">
        <v>0</v>
      </c>
      <c r="E24" s="65"/>
      <c r="F24" s="65">
        <v>0</v>
      </c>
      <c r="G24" s="65"/>
      <c r="H24" s="24"/>
    </row>
    <row r="25" spans="1:8" ht="33" customHeight="1" x14ac:dyDescent="0.3">
      <c r="A25" s="26"/>
      <c r="B25" s="2" t="s">
        <v>15</v>
      </c>
      <c r="C25" s="26" t="s">
        <v>29</v>
      </c>
      <c r="D25" s="66"/>
      <c r="E25" s="66"/>
      <c r="F25" s="66"/>
      <c r="G25" s="66"/>
      <c r="H25" s="26"/>
    </row>
    <row r="26" spans="1:8" ht="34.5" customHeight="1" x14ac:dyDescent="0.3">
      <c r="A26" s="25"/>
      <c r="B26" s="3" t="s">
        <v>17</v>
      </c>
      <c r="C26" s="25" t="s">
        <v>29</v>
      </c>
      <c r="D26" s="64"/>
      <c r="E26" s="64"/>
      <c r="F26" s="64"/>
      <c r="G26" s="64"/>
      <c r="H26" s="27"/>
    </row>
    <row r="27" spans="1:8" ht="37.5" customHeight="1" x14ac:dyDescent="0.3">
      <c r="A27" s="25"/>
      <c r="B27" s="3" t="s">
        <v>18</v>
      </c>
      <c r="C27" s="25" t="s">
        <v>29</v>
      </c>
      <c r="D27" s="64">
        <f>F2</f>
        <v>0</v>
      </c>
      <c r="E27" s="64"/>
      <c r="F27" s="64" t="e">
        <f>-D3</f>
        <v>#VALUE!</v>
      </c>
      <c r="G27" s="64"/>
      <c r="H27" s="27"/>
    </row>
    <row r="28" spans="1:8" ht="31.2" x14ac:dyDescent="0.3">
      <c r="A28" s="26"/>
      <c r="B28" s="2" t="s">
        <v>68</v>
      </c>
      <c r="C28" s="26" t="s">
        <v>29</v>
      </c>
      <c r="D28" s="66"/>
      <c r="E28" s="66"/>
      <c r="F28" s="66"/>
      <c r="G28" s="66"/>
      <c r="H28" s="26"/>
    </row>
    <row r="29" spans="1:8" ht="31.2" x14ac:dyDescent="0.3">
      <c r="A29" s="29"/>
      <c r="B29" s="5" t="s">
        <v>19</v>
      </c>
      <c r="C29" s="29" t="s">
        <v>29</v>
      </c>
      <c r="D29" s="67">
        <f>D30+D31</f>
        <v>0</v>
      </c>
      <c r="E29" s="67"/>
      <c r="F29" s="67"/>
      <c r="G29" s="67"/>
      <c r="H29" s="29"/>
    </row>
    <row r="30" spans="1:8" x14ac:dyDescent="0.3">
      <c r="A30" s="25"/>
      <c r="B30" s="3" t="s">
        <v>20</v>
      </c>
      <c r="C30" s="25" t="s">
        <v>29</v>
      </c>
      <c r="D30" s="64"/>
      <c r="E30" s="64"/>
      <c r="F30" s="64"/>
      <c r="G30" s="64"/>
      <c r="H30" s="27"/>
    </row>
    <row r="31" spans="1:8" ht="31.2" x14ac:dyDescent="0.3">
      <c r="A31" s="25"/>
      <c r="B31" s="3" t="s">
        <v>21</v>
      </c>
      <c r="C31" s="25" t="s">
        <v>29</v>
      </c>
      <c r="D31" s="64"/>
      <c r="E31" s="64"/>
      <c r="F31" s="64"/>
      <c r="G31" s="64"/>
      <c r="H31" s="27"/>
    </row>
    <row r="32" spans="1:8" ht="31.2" x14ac:dyDescent="0.3">
      <c r="A32" s="29"/>
      <c r="B32" s="5" t="s">
        <v>18</v>
      </c>
      <c r="C32" s="29" t="s">
        <v>29</v>
      </c>
      <c r="D32" s="67">
        <f>D33+D34</f>
        <v>0</v>
      </c>
      <c r="E32" s="67"/>
      <c r="F32" s="67">
        <f>F33+F34</f>
        <v>0</v>
      </c>
      <c r="G32" s="67"/>
      <c r="H32" s="29"/>
    </row>
    <row r="33" spans="1:8" x14ac:dyDescent="0.3">
      <c r="A33" s="30"/>
      <c r="B33" s="3" t="s">
        <v>20</v>
      </c>
      <c r="C33" s="30" t="s">
        <v>29</v>
      </c>
      <c r="D33" s="68"/>
      <c r="E33" s="68"/>
      <c r="F33" s="68"/>
      <c r="G33" s="68"/>
      <c r="H33" s="36"/>
    </row>
    <row r="34" spans="1:8" ht="31.2" x14ac:dyDescent="0.3">
      <c r="A34" s="30"/>
      <c r="B34" s="3" t="s">
        <v>21</v>
      </c>
      <c r="C34" s="30" t="s">
        <v>29</v>
      </c>
      <c r="D34" s="68"/>
      <c r="E34" s="68"/>
      <c r="F34" s="68"/>
      <c r="G34" s="68"/>
      <c r="H34" s="36"/>
    </row>
    <row r="35" spans="1:8" ht="24" customHeight="1" x14ac:dyDescent="0.3">
      <c r="A35" s="26"/>
      <c r="B35" s="2" t="s">
        <v>8</v>
      </c>
      <c r="C35" s="26" t="s">
        <v>29</v>
      </c>
      <c r="D35" s="66"/>
      <c r="E35" s="66"/>
      <c r="F35" s="66"/>
      <c r="G35" s="66"/>
      <c r="H35" s="26"/>
    </row>
    <row r="36" spans="1:8" ht="31.2" x14ac:dyDescent="0.3">
      <c r="A36" s="29"/>
      <c r="B36" s="5" t="s">
        <v>19</v>
      </c>
      <c r="C36" s="29" t="s">
        <v>29</v>
      </c>
      <c r="D36" s="67"/>
      <c r="E36" s="67"/>
      <c r="F36" s="67"/>
      <c r="G36" s="67"/>
      <c r="H36" s="29"/>
    </row>
    <row r="37" spans="1:8" x14ac:dyDescent="0.3">
      <c r="A37" s="25"/>
      <c r="B37" s="3" t="s">
        <v>20</v>
      </c>
      <c r="C37" s="25" t="s">
        <v>29</v>
      </c>
      <c r="D37" s="64"/>
      <c r="E37" s="64"/>
      <c r="F37" s="64"/>
      <c r="G37" s="64"/>
      <c r="H37" s="27"/>
    </row>
    <row r="38" spans="1:8" ht="31.2" x14ac:dyDescent="0.3">
      <c r="A38" s="25"/>
      <c r="B38" s="3" t="s">
        <v>21</v>
      </c>
      <c r="C38" s="25" t="s">
        <v>29</v>
      </c>
      <c r="D38" s="64"/>
      <c r="E38" s="64"/>
      <c r="F38" s="64"/>
      <c r="G38" s="64"/>
      <c r="H38" s="27"/>
    </row>
    <row r="39" spans="1:8" ht="31.2" x14ac:dyDescent="0.3">
      <c r="A39" s="29"/>
      <c r="B39" s="5" t="s">
        <v>24</v>
      </c>
      <c r="C39" s="29" t="s">
        <v>29</v>
      </c>
      <c r="D39" s="67">
        <f>D40+D41</f>
        <v>6000</v>
      </c>
      <c r="E39" s="67"/>
      <c r="F39" s="67">
        <f>F40+F41</f>
        <v>6000</v>
      </c>
      <c r="G39" s="67"/>
      <c r="H39" s="29"/>
    </row>
    <row r="40" spans="1:8" ht="18" customHeight="1" x14ac:dyDescent="0.3">
      <c r="A40" s="25"/>
      <c r="B40" s="3" t="s">
        <v>20</v>
      </c>
      <c r="C40" s="25" t="s">
        <v>29</v>
      </c>
      <c r="D40" s="64"/>
      <c r="E40" s="64"/>
      <c r="F40" s="64"/>
      <c r="G40" s="64"/>
      <c r="H40" s="27"/>
    </row>
    <row r="41" spans="1:8" ht="31.2" x14ac:dyDescent="0.3">
      <c r="A41" s="25"/>
      <c r="B41" s="3" t="s">
        <v>21</v>
      </c>
      <c r="C41" s="25" t="s">
        <v>29</v>
      </c>
      <c r="D41" s="64">
        <v>6000</v>
      </c>
      <c r="E41" s="64"/>
      <c r="F41" s="64">
        <v>6000</v>
      </c>
      <c r="G41" s="64"/>
      <c r="H41" s="27"/>
    </row>
    <row r="42" spans="1:8" ht="46.8" x14ac:dyDescent="0.3">
      <c r="A42" s="24" t="s">
        <v>13</v>
      </c>
      <c r="B42" s="4" t="s">
        <v>128</v>
      </c>
      <c r="C42" s="24" t="s">
        <v>28</v>
      </c>
      <c r="D42" s="24">
        <f>D43+D47+D51</f>
        <v>1</v>
      </c>
      <c r="E42" s="24"/>
      <c r="F42" s="24">
        <f>F43+F47+F51</f>
        <v>1</v>
      </c>
      <c r="G42" s="24"/>
      <c r="H42" s="24"/>
    </row>
    <row r="43" spans="1:8" ht="31.2" x14ac:dyDescent="0.3">
      <c r="A43" s="29"/>
      <c r="B43" s="5" t="s">
        <v>15</v>
      </c>
      <c r="C43" s="29" t="s">
        <v>28</v>
      </c>
      <c r="D43" s="29">
        <f>D44+D45+D46</f>
        <v>0</v>
      </c>
      <c r="E43" s="29"/>
      <c r="F43" s="29">
        <f>F44+F45+F46</f>
        <v>0</v>
      </c>
      <c r="G43" s="29"/>
      <c r="H43" s="29"/>
    </row>
    <row r="44" spans="1:8" x14ac:dyDescent="0.3">
      <c r="A44" s="25"/>
      <c r="B44" s="34" t="s">
        <v>26</v>
      </c>
      <c r="C44" s="35"/>
      <c r="D44" s="60"/>
      <c r="E44" s="60"/>
      <c r="F44" s="60"/>
      <c r="G44" s="60"/>
      <c r="H44" s="60"/>
    </row>
    <row r="45" spans="1:8" ht="14.25" customHeight="1" x14ac:dyDescent="0.3">
      <c r="A45" s="25"/>
      <c r="B45" s="34" t="s">
        <v>25</v>
      </c>
      <c r="C45" s="35"/>
      <c r="D45" s="60"/>
      <c r="E45" s="60"/>
      <c r="F45" s="60"/>
      <c r="G45" s="60"/>
      <c r="H45" s="60"/>
    </row>
    <row r="46" spans="1:8" s="54" customFormat="1" x14ac:dyDescent="0.3">
      <c r="A46" s="25"/>
      <c r="B46" s="34" t="s">
        <v>108</v>
      </c>
      <c r="C46" s="35"/>
      <c r="D46" s="60"/>
      <c r="E46" s="60"/>
      <c r="F46" s="60"/>
      <c r="G46" s="60"/>
      <c r="H46" s="60"/>
    </row>
    <row r="47" spans="1:8" ht="31.2" x14ac:dyDescent="0.3">
      <c r="A47" s="29"/>
      <c r="B47" s="5" t="s">
        <v>22</v>
      </c>
      <c r="C47" s="29" t="s">
        <v>28</v>
      </c>
      <c r="D47" s="29">
        <f>D48+D49+D50</f>
        <v>0</v>
      </c>
      <c r="E47" s="29"/>
      <c r="F47" s="29">
        <f>F48+F49+F50</f>
        <v>0</v>
      </c>
      <c r="G47" s="29"/>
      <c r="H47" s="29"/>
    </row>
    <row r="48" spans="1:8" x14ac:dyDescent="0.3">
      <c r="A48" s="35"/>
      <c r="B48" s="34" t="s">
        <v>26</v>
      </c>
      <c r="C48" s="35"/>
      <c r="D48" s="60"/>
      <c r="E48" s="60"/>
      <c r="F48" s="60"/>
      <c r="G48" s="60"/>
      <c r="H48" s="60"/>
    </row>
    <row r="49" spans="1:8" x14ac:dyDescent="0.3">
      <c r="A49" s="35"/>
      <c r="B49" s="34" t="s">
        <v>25</v>
      </c>
      <c r="C49" s="35"/>
      <c r="D49" s="60"/>
      <c r="E49" s="60"/>
      <c r="F49" s="60"/>
      <c r="G49" s="60"/>
      <c r="H49" s="60"/>
    </row>
    <row r="50" spans="1:8" x14ac:dyDescent="0.3">
      <c r="A50" s="25"/>
      <c r="B50" s="34" t="s">
        <v>108</v>
      </c>
      <c r="C50" s="35"/>
      <c r="D50" s="60"/>
      <c r="E50" s="60"/>
      <c r="F50" s="60"/>
      <c r="G50" s="60"/>
      <c r="H50" s="60"/>
    </row>
    <row r="51" spans="1:8" ht="24.75" customHeight="1" x14ac:dyDescent="0.3">
      <c r="A51" s="29"/>
      <c r="B51" s="5" t="s">
        <v>23</v>
      </c>
      <c r="C51" s="29" t="s">
        <v>28</v>
      </c>
      <c r="D51" s="29">
        <f>D52+D53+D54</f>
        <v>1</v>
      </c>
      <c r="E51" s="29"/>
      <c r="F51" s="29">
        <f>F52+F53+F54</f>
        <v>1</v>
      </c>
      <c r="G51" s="29"/>
      <c r="H51" s="29"/>
    </row>
    <row r="52" spans="1:8" x14ac:dyDescent="0.3">
      <c r="A52" s="35"/>
      <c r="B52" s="34" t="s">
        <v>26</v>
      </c>
      <c r="C52" s="35"/>
      <c r="D52" s="60"/>
      <c r="E52" s="60"/>
      <c r="F52" s="60"/>
      <c r="G52" s="60"/>
      <c r="H52" s="60"/>
    </row>
    <row r="53" spans="1:8" x14ac:dyDescent="0.3">
      <c r="A53" s="35"/>
      <c r="B53" s="34" t="s">
        <v>25</v>
      </c>
      <c r="C53" s="35"/>
      <c r="D53" s="60"/>
      <c r="E53" s="60"/>
      <c r="F53" s="60"/>
      <c r="G53" s="60"/>
      <c r="H53" s="60"/>
    </row>
    <row r="54" spans="1:8" x14ac:dyDescent="0.3">
      <c r="A54" s="28"/>
      <c r="B54" s="34" t="s">
        <v>108</v>
      </c>
      <c r="C54" s="28"/>
      <c r="D54" s="60">
        <v>1</v>
      </c>
      <c r="E54" s="60"/>
      <c r="F54" s="60">
        <v>1</v>
      </c>
      <c r="G54" s="60"/>
      <c r="H54" s="60"/>
    </row>
  </sheetData>
  <mergeCells count="1">
    <mergeCell ref="A2:H2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16.1-Охват питанием</vt:lpstr>
      <vt:lpstr>16.2-Пищеблок</vt:lpstr>
      <vt:lpstr>16.3.-Повара</vt:lpstr>
      <vt:lpstr>16.4.-Организаторы питания</vt:lpstr>
      <vt:lpstr>16.5.-Фин-е 1</vt:lpstr>
      <vt:lpstr>16.6-Фин-е 2</vt:lpstr>
      <vt:lpstr>17.-Мед.обеспечение</vt:lpstr>
      <vt:lpstr>'16.1-Охват питанием'!Область_печати</vt:lpstr>
      <vt:lpstr>'16.2-Пищеблок'!Область_печати</vt:lpstr>
      <vt:lpstr>'16.3.-Повара'!Область_печати</vt:lpstr>
      <vt:lpstr>'16.4.-Организаторы питания'!Область_печати</vt:lpstr>
      <vt:lpstr>'16.6-Фин-е 2'!Область_печати</vt:lpstr>
      <vt:lpstr>'17.-Мед.обеспечение'!Область_печати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2015-09-16T04:53:28Z</dcterms:modified>
</cp:coreProperties>
</file>